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cSf+PAD4362rRrnYimjh5PV50TYfGw3RHFO9fk3u+CRwW6vcyUeslsBSuEKqzFcW7B9tTvzxWvEgpno7pCpDhA==" workbookSaltValue="NRcgOkL5HfxOmw3hn7Eyyg==" workbookSpinCount="100000" lockStructure="1"/>
  <bookViews>
    <workbookView xWindow="480" yWindow="60" windowWidth="13275" windowHeight="7170"/>
  </bookViews>
  <sheets>
    <sheet name="Summary" sheetId="1" r:id="rId1"/>
    <sheet name="MP301" sheetId="2" r:id="rId2"/>
    <sheet name="MP302" sheetId="3" r:id="rId3"/>
    <sheet name="MP303" sheetId="4" r:id="rId4"/>
    <sheet name="MP304" sheetId="5" r:id="rId5"/>
    <sheet name="MP305" sheetId="6" r:id="rId6"/>
    <sheet name="MP306" sheetId="7" r:id="rId7"/>
    <sheet name="MP307" sheetId="8" r:id="rId8"/>
    <sheet name="DC30" sheetId="9" r:id="rId9"/>
    <sheet name="MP311" sheetId="10" r:id="rId10"/>
    <sheet name="MP312" sheetId="11" r:id="rId11"/>
    <sheet name="MP313" sheetId="12" r:id="rId12"/>
    <sheet name="MP314" sheetId="13" r:id="rId13"/>
    <sheet name="MP315" sheetId="14" r:id="rId14"/>
    <sheet name="MP316" sheetId="15" r:id="rId15"/>
    <sheet name="DC31" sheetId="16" r:id="rId16"/>
    <sheet name="MP321" sheetId="17" r:id="rId17"/>
    <sheet name="MP324" sheetId="18" r:id="rId18"/>
    <sheet name="MP325" sheetId="19" r:id="rId19"/>
    <sheet name="MP326" sheetId="20" r:id="rId20"/>
    <sheet name="DC32" sheetId="21" r:id="rId21"/>
  </sheets>
  <definedNames>
    <definedName name="_xlnm.Print_Area" localSheetId="8">'DC30'!$A$1:$X$128</definedName>
    <definedName name="_xlnm.Print_Area" localSheetId="15">'DC31'!$A$1:$X$128</definedName>
    <definedName name="_xlnm.Print_Area" localSheetId="20">'DC32'!$A$1:$X$128</definedName>
    <definedName name="_xlnm.Print_Area" localSheetId="1">'MP301'!$A$1:$X$128</definedName>
    <definedName name="_xlnm.Print_Area" localSheetId="2">'MP302'!$A$1:$X$128</definedName>
    <definedName name="_xlnm.Print_Area" localSheetId="3">'MP303'!$A$1:$X$128</definedName>
    <definedName name="_xlnm.Print_Area" localSheetId="4">'MP304'!$A$1:$X$128</definedName>
    <definedName name="_xlnm.Print_Area" localSheetId="5">'MP305'!$A$1:$X$128</definedName>
    <definedName name="_xlnm.Print_Area" localSheetId="6">'MP306'!$A$1:$X$128</definedName>
    <definedName name="_xlnm.Print_Area" localSheetId="7">'MP307'!$A$1:$X$128</definedName>
    <definedName name="_xlnm.Print_Area" localSheetId="9">'MP311'!$A$1:$X$128</definedName>
    <definedName name="_xlnm.Print_Area" localSheetId="10">'MP312'!$A$1:$X$128</definedName>
    <definedName name="_xlnm.Print_Area" localSheetId="11">'MP313'!$A$1:$X$128</definedName>
    <definedName name="_xlnm.Print_Area" localSheetId="12">'MP314'!$A$1:$X$128</definedName>
    <definedName name="_xlnm.Print_Area" localSheetId="13">'MP315'!$A$1:$X$128</definedName>
    <definedName name="_xlnm.Print_Area" localSheetId="14">'MP316'!$A$1:$X$128</definedName>
    <definedName name="_xlnm.Print_Area" localSheetId="16">'MP321'!$A$1:$X$128</definedName>
    <definedName name="_xlnm.Print_Area" localSheetId="17">'MP324'!$A$1:$X$128</definedName>
    <definedName name="_xlnm.Print_Area" localSheetId="18">'MP325'!$A$1:$X$128</definedName>
    <definedName name="_xlnm.Print_Area" localSheetId="19">'MP326'!$A$1:$X$128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C87" i="9"/>
  <c r="B87" i="9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3"/>
  <c r="N87" i="13"/>
  <c r="M87" i="13"/>
  <c r="L87" i="13"/>
  <c r="K87" i="13"/>
  <c r="J87" i="13"/>
  <c r="I87" i="13"/>
  <c r="H87" i="13"/>
  <c r="G87" i="13"/>
  <c r="F87" i="13"/>
  <c r="D87" i="13"/>
  <c r="C87" i="13"/>
  <c r="B87" i="13"/>
  <c r="O87" i="14"/>
  <c r="N87" i="14"/>
  <c r="M87" i="14"/>
  <c r="L87" i="14"/>
  <c r="K87" i="14"/>
  <c r="J87" i="14"/>
  <c r="I87" i="14"/>
  <c r="H87" i="14"/>
  <c r="G87" i="14"/>
  <c r="F87" i="14"/>
  <c r="D87" i="14"/>
  <c r="C87" i="14"/>
  <c r="B87" i="14"/>
  <c r="O87" i="15"/>
  <c r="N87" i="15"/>
  <c r="M87" i="15"/>
  <c r="L87" i="15"/>
  <c r="K87" i="15"/>
  <c r="J87" i="15"/>
  <c r="I87" i="15"/>
  <c r="H87" i="15"/>
  <c r="G87" i="15"/>
  <c r="F87" i="15"/>
  <c r="D87" i="15"/>
  <c r="C87" i="15"/>
  <c r="B87" i="15"/>
  <c r="O87" i="16"/>
  <c r="N87" i="16"/>
  <c r="M87" i="16"/>
  <c r="L87" i="16"/>
  <c r="K87" i="16"/>
  <c r="J87" i="16"/>
  <c r="I87" i="16"/>
  <c r="H87" i="16"/>
  <c r="G87" i="16"/>
  <c r="F87" i="16"/>
  <c r="D87" i="16"/>
  <c r="C87" i="16"/>
  <c r="B87" i="16"/>
  <c r="O87" i="17"/>
  <c r="N87" i="17"/>
  <c r="M87" i="17"/>
  <c r="L87" i="17"/>
  <c r="K87" i="17"/>
  <c r="J87" i="17"/>
  <c r="I87" i="17"/>
  <c r="H87" i="17"/>
  <c r="G87" i="17"/>
  <c r="F87" i="17"/>
  <c r="D87" i="17"/>
  <c r="C87" i="17"/>
  <c r="B87" i="17"/>
  <c r="O87" i="18"/>
  <c r="N87" i="18"/>
  <c r="M87" i="18"/>
  <c r="L87" i="18"/>
  <c r="K87" i="18"/>
  <c r="J87" i="18"/>
  <c r="I87" i="18"/>
  <c r="H87" i="18"/>
  <c r="G87" i="18"/>
  <c r="F87" i="18"/>
  <c r="D87" i="18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K87" i="20"/>
  <c r="J87" i="20"/>
  <c r="I87" i="20"/>
  <c r="H87" i="20"/>
  <c r="G87" i="20"/>
  <c r="F87" i="20"/>
  <c r="D87" i="20"/>
  <c r="C87" i="20"/>
  <c r="B87" i="20"/>
  <c r="O87" i="21"/>
  <c r="N87" i="21"/>
  <c r="M87" i="21"/>
  <c r="L87" i="21"/>
  <c r="K87" i="21"/>
  <c r="J87" i="21"/>
  <c r="I87" i="21"/>
  <c r="H87" i="21"/>
  <c r="G87" i="21"/>
  <c r="F87" i="21"/>
  <c r="D87" i="21"/>
  <c r="C87" i="21"/>
  <c r="B87" i="21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O115" i="2"/>
  <c r="N115" i="2"/>
  <c r="M115" i="2"/>
  <c r="S115" i="2" s="1"/>
  <c r="L115" i="2"/>
  <c r="R115" i="2" s="1"/>
  <c r="K115" i="2"/>
  <c r="J115" i="2"/>
  <c r="I115" i="2"/>
  <c r="H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U112" i="2" s="1"/>
  <c r="S111" i="2"/>
  <c r="R111" i="2"/>
  <c r="E111" i="2"/>
  <c r="T111" i="2" s="1"/>
  <c r="U110" i="2"/>
  <c r="T110" i="2"/>
  <c r="S110" i="2"/>
  <c r="R110" i="2"/>
  <c r="E110" i="2"/>
  <c r="S109" i="2"/>
  <c r="R109" i="2"/>
  <c r="E109" i="2"/>
  <c r="U109" i="2" s="1"/>
  <c r="S108" i="2"/>
  <c r="R108" i="2"/>
  <c r="E108" i="2"/>
  <c r="U108" i="2" s="1"/>
  <c r="T107" i="2"/>
  <c r="S107" i="2"/>
  <c r="R107" i="2"/>
  <c r="E107" i="2"/>
  <c r="U107" i="2" s="1"/>
  <c r="S106" i="2"/>
  <c r="R106" i="2"/>
  <c r="E106" i="2"/>
  <c r="U106" i="2" s="1"/>
  <c r="U105" i="2"/>
  <c r="S105" i="2"/>
  <c r="R105" i="2"/>
  <c r="E105" i="2"/>
  <c r="T105" i="2" s="1"/>
  <c r="S104" i="2"/>
  <c r="R104" i="2"/>
  <c r="E104" i="2"/>
  <c r="T104" i="2" s="1"/>
  <c r="U103" i="2"/>
  <c r="T103" i="2"/>
  <c r="S103" i="2"/>
  <c r="R103" i="2"/>
  <c r="E103" i="2"/>
  <c r="T102" i="2"/>
  <c r="S102" i="2"/>
  <c r="R102" i="2"/>
  <c r="E102" i="2"/>
  <c r="U102" i="2" s="1"/>
  <c r="S101" i="2"/>
  <c r="R101" i="2"/>
  <c r="E101" i="2"/>
  <c r="S100" i="2"/>
  <c r="R100" i="2"/>
  <c r="E100" i="2"/>
  <c r="U100" i="2" s="1"/>
  <c r="T99" i="2"/>
  <c r="S99" i="2"/>
  <c r="R99" i="2"/>
  <c r="E99" i="2"/>
  <c r="U99" i="2" s="1"/>
  <c r="S98" i="2"/>
  <c r="R98" i="2"/>
  <c r="E98" i="2"/>
  <c r="U98" i="2" s="1"/>
  <c r="M97" i="2"/>
  <c r="S97" i="2" s="1"/>
  <c r="L97" i="2"/>
  <c r="R97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U113" i="3"/>
  <c r="T113" i="3"/>
  <c r="S113" i="3"/>
  <c r="R113" i="3"/>
  <c r="S112" i="3"/>
  <c r="R112" i="3"/>
  <c r="E112" i="3"/>
  <c r="S111" i="3"/>
  <c r="R111" i="3"/>
  <c r="E111" i="3"/>
  <c r="U111" i="3" s="1"/>
  <c r="S110" i="3"/>
  <c r="R110" i="3"/>
  <c r="E110" i="3"/>
  <c r="U110" i="3" s="1"/>
  <c r="S109" i="3"/>
  <c r="R109" i="3"/>
  <c r="E109" i="3"/>
  <c r="U109" i="3" s="1"/>
  <c r="S108" i="3"/>
  <c r="R108" i="3"/>
  <c r="E108" i="3"/>
  <c r="T108" i="3" s="1"/>
  <c r="U107" i="3"/>
  <c r="S107" i="3"/>
  <c r="R107" i="3"/>
  <c r="E107" i="3"/>
  <c r="T107" i="3" s="1"/>
  <c r="S106" i="3"/>
  <c r="R106" i="3"/>
  <c r="E106" i="3"/>
  <c r="U106" i="3" s="1"/>
  <c r="U105" i="3"/>
  <c r="S105" i="3"/>
  <c r="R105" i="3"/>
  <c r="E105" i="3"/>
  <c r="T105" i="3" s="1"/>
  <c r="S104" i="3"/>
  <c r="R104" i="3"/>
  <c r="E104" i="3"/>
  <c r="S103" i="3"/>
  <c r="R103" i="3"/>
  <c r="E103" i="3"/>
  <c r="U103" i="3" s="1"/>
  <c r="S102" i="3"/>
  <c r="R102" i="3"/>
  <c r="E102" i="3"/>
  <c r="U102" i="3" s="1"/>
  <c r="S101" i="3"/>
  <c r="R101" i="3"/>
  <c r="E101" i="3"/>
  <c r="U101" i="3" s="1"/>
  <c r="S100" i="3"/>
  <c r="R100" i="3"/>
  <c r="E100" i="3"/>
  <c r="T100" i="3" s="1"/>
  <c r="S99" i="3"/>
  <c r="R99" i="3"/>
  <c r="E99" i="3"/>
  <c r="T99" i="3" s="1"/>
  <c r="S98" i="3"/>
  <c r="R98" i="3"/>
  <c r="E98" i="3"/>
  <c r="U98" i="3" s="1"/>
  <c r="M97" i="3"/>
  <c r="S97" i="3" s="1"/>
  <c r="L97" i="3"/>
  <c r="R97" i="3" s="1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U112" i="4" s="1"/>
  <c r="S111" i="4"/>
  <c r="R111" i="4"/>
  <c r="E111" i="4"/>
  <c r="T111" i="4" s="1"/>
  <c r="U110" i="4"/>
  <c r="S110" i="4"/>
  <c r="R110" i="4"/>
  <c r="E110" i="4"/>
  <c r="T110" i="4" s="1"/>
  <c r="S109" i="4"/>
  <c r="R109" i="4"/>
  <c r="E109" i="4"/>
  <c r="U109" i="4" s="1"/>
  <c r="T108" i="4"/>
  <c r="S108" i="4"/>
  <c r="R108" i="4"/>
  <c r="E108" i="4"/>
  <c r="U108" i="4" s="1"/>
  <c r="S107" i="4"/>
  <c r="R107" i="4"/>
  <c r="E107" i="4"/>
  <c r="S106" i="4"/>
  <c r="R106" i="4"/>
  <c r="E106" i="4"/>
  <c r="U106" i="4" s="1"/>
  <c r="S105" i="4"/>
  <c r="R105" i="4"/>
  <c r="E105" i="4"/>
  <c r="U105" i="4" s="1"/>
  <c r="S104" i="4"/>
  <c r="R104" i="4"/>
  <c r="E104" i="4"/>
  <c r="U104" i="4" s="1"/>
  <c r="U103" i="4"/>
  <c r="S103" i="4"/>
  <c r="R103" i="4"/>
  <c r="E103" i="4"/>
  <c r="T103" i="4" s="1"/>
  <c r="S102" i="4"/>
  <c r="R102" i="4"/>
  <c r="E102" i="4"/>
  <c r="T102" i="4" s="1"/>
  <c r="S101" i="4"/>
  <c r="R101" i="4"/>
  <c r="E101" i="4"/>
  <c r="U101" i="4" s="1"/>
  <c r="U100" i="4"/>
  <c r="T100" i="4"/>
  <c r="S100" i="4"/>
  <c r="R100" i="4"/>
  <c r="E100" i="4"/>
  <c r="S99" i="4"/>
  <c r="R99" i="4"/>
  <c r="E99" i="4"/>
  <c r="S98" i="4"/>
  <c r="R98" i="4"/>
  <c r="E98" i="4"/>
  <c r="U98" i="4" s="1"/>
  <c r="M97" i="4"/>
  <c r="M114" i="4" s="1"/>
  <c r="S114" i="4" s="1"/>
  <c r="L97" i="4"/>
  <c r="R97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S115" i="5"/>
  <c r="O115" i="5"/>
  <c r="N115" i="5"/>
  <c r="M115" i="5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S112" i="5"/>
  <c r="R112" i="5"/>
  <c r="E112" i="5"/>
  <c r="U112" i="5" s="1"/>
  <c r="S111" i="5"/>
  <c r="R111" i="5"/>
  <c r="E111" i="5"/>
  <c r="U111" i="5" s="1"/>
  <c r="S110" i="5"/>
  <c r="R110" i="5"/>
  <c r="E110" i="5"/>
  <c r="S109" i="5"/>
  <c r="R109" i="5"/>
  <c r="E109" i="5"/>
  <c r="U109" i="5" s="1"/>
  <c r="S108" i="5"/>
  <c r="R108" i="5"/>
  <c r="E108" i="5"/>
  <c r="U108" i="5" s="1"/>
  <c r="S107" i="5"/>
  <c r="R107" i="5"/>
  <c r="E107" i="5"/>
  <c r="U107" i="5" s="1"/>
  <c r="S106" i="5"/>
  <c r="R106" i="5"/>
  <c r="E106" i="5"/>
  <c r="T106" i="5" s="1"/>
  <c r="S105" i="5"/>
  <c r="R105" i="5"/>
  <c r="E105" i="5"/>
  <c r="U105" i="5" s="1"/>
  <c r="S104" i="5"/>
  <c r="R104" i="5"/>
  <c r="E104" i="5"/>
  <c r="U104" i="5" s="1"/>
  <c r="T103" i="5"/>
  <c r="S103" i="5"/>
  <c r="R103" i="5"/>
  <c r="E103" i="5"/>
  <c r="U103" i="5" s="1"/>
  <c r="S102" i="5"/>
  <c r="R102" i="5"/>
  <c r="E102" i="5"/>
  <c r="S101" i="5"/>
  <c r="R101" i="5"/>
  <c r="E101" i="5"/>
  <c r="U101" i="5" s="1"/>
  <c r="T100" i="5"/>
  <c r="S100" i="5"/>
  <c r="R100" i="5"/>
  <c r="E100" i="5"/>
  <c r="U100" i="5" s="1"/>
  <c r="S99" i="5"/>
  <c r="R99" i="5"/>
  <c r="E99" i="5"/>
  <c r="U99" i="5" s="1"/>
  <c r="U98" i="5"/>
  <c r="S98" i="5"/>
  <c r="R98" i="5"/>
  <c r="E98" i="5"/>
  <c r="T98" i="5" s="1"/>
  <c r="M97" i="5"/>
  <c r="M114" i="5" s="1"/>
  <c r="S114" i="5" s="1"/>
  <c r="L97" i="5"/>
  <c r="L114" i="5" s="1"/>
  <c r="R114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C114" i="5" s="1"/>
  <c r="B97" i="5"/>
  <c r="B114" i="5" s="1"/>
  <c r="S115" i="6"/>
  <c r="O115" i="6"/>
  <c r="N115" i="6"/>
  <c r="M115" i="6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U112" i="6" s="1"/>
  <c r="S111" i="6"/>
  <c r="R111" i="6"/>
  <c r="E111" i="6"/>
  <c r="U111" i="6" s="1"/>
  <c r="S110" i="6"/>
  <c r="R110" i="6"/>
  <c r="E110" i="6"/>
  <c r="S109" i="6"/>
  <c r="R109" i="6"/>
  <c r="E109" i="6"/>
  <c r="T109" i="6" s="1"/>
  <c r="S108" i="6"/>
  <c r="R108" i="6"/>
  <c r="E108" i="6"/>
  <c r="T108" i="6" s="1"/>
  <c r="S107" i="6"/>
  <c r="R107" i="6"/>
  <c r="E107" i="6"/>
  <c r="U107" i="6" s="1"/>
  <c r="U106" i="6"/>
  <c r="S106" i="6"/>
  <c r="R106" i="6"/>
  <c r="E106" i="6"/>
  <c r="T106" i="6" s="1"/>
  <c r="S105" i="6"/>
  <c r="R105" i="6"/>
  <c r="E105" i="6"/>
  <c r="S104" i="6"/>
  <c r="R104" i="6"/>
  <c r="E104" i="6"/>
  <c r="U104" i="6" s="1"/>
  <c r="S103" i="6"/>
  <c r="R103" i="6"/>
  <c r="E103" i="6"/>
  <c r="U103" i="6" s="1"/>
  <c r="S102" i="6"/>
  <c r="R102" i="6"/>
  <c r="E102" i="6"/>
  <c r="S101" i="6"/>
  <c r="R101" i="6"/>
  <c r="E101" i="6"/>
  <c r="T101" i="6" s="1"/>
  <c r="S100" i="6"/>
  <c r="R100" i="6"/>
  <c r="E100" i="6"/>
  <c r="T100" i="6" s="1"/>
  <c r="U99" i="6"/>
  <c r="S99" i="6"/>
  <c r="R99" i="6"/>
  <c r="E99" i="6"/>
  <c r="T99" i="6" s="1"/>
  <c r="S98" i="6"/>
  <c r="R98" i="6"/>
  <c r="E98" i="6"/>
  <c r="U98" i="6" s="1"/>
  <c r="M97" i="6"/>
  <c r="L97" i="6"/>
  <c r="L114" i="6" s="1"/>
  <c r="R114" i="6" s="1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M115" i="7"/>
  <c r="S115" i="7" s="1"/>
  <c r="L115" i="7"/>
  <c r="R115" i="7" s="1"/>
  <c r="K115" i="7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S112" i="7"/>
  <c r="R112" i="7"/>
  <c r="E112" i="7"/>
  <c r="T112" i="7" s="1"/>
  <c r="S111" i="7"/>
  <c r="R111" i="7"/>
  <c r="E111" i="7"/>
  <c r="T111" i="7" s="1"/>
  <c r="T110" i="7"/>
  <c r="S110" i="7"/>
  <c r="R110" i="7"/>
  <c r="E110" i="7"/>
  <c r="U110" i="7" s="1"/>
  <c r="S109" i="7"/>
  <c r="R109" i="7"/>
  <c r="E109" i="7"/>
  <c r="U109" i="7" s="1"/>
  <c r="S108" i="7"/>
  <c r="R108" i="7"/>
  <c r="E108" i="7"/>
  <c r="S107" i="7"/>
  <c r="R107" i="7"/>
  <c r="E107" i="7"/>
  <c r="U107" i="7" s="1"/>
  <c r="S106" i="7"/>
  <c r="R106" i="7"/>
  <c r="E106" i="7"/>
  <c r="U106" i="7" s="1"/>
  <c r="S105" i="7"/>
  <c r="R105" i="7"/>
  <c r="E105" i="7"/>
  <c r="S104" i="7"/>
  <c r="R104" i="7"/>
  <c r="E104" i="7"/>
  <c r="T104" i="7" s="1"/>
  <c r="S103" i="7"/>
  <c r="R103" i="7"/>
  <c r="E103" i="7"/>
  <c r="T103" i="7" s="1"/>
  <c r="S102" i="7"/>
  <c r="R102" i="7"/>
  <c r="E102" i="7"/>
  <c r="T102" i="7" s="1"/>
  <c r="U101" i="7"/>
  <c r="T101" i="7"/>
  <c r="S101" i="7"/>
  <c r="R101" i="7"/>
  <c r="E101" i="7"/>
  <c r="S100" i="7"/>
  <c r="R100" i="7"/>
  <c r="E100" i="7"/>
  <c r="S99" i="7"/>
  <c r="R99" i="7"/>
  <c r="E99" i="7"/>
  <c r="U99" i="7" s="1"/>
  <c r="S98" i="7"/>
  <c r="R98" i="7"/>
  <c r="E98" i="7"/>
  <c r="U98" i="7" s="1"/>
  <c r="M97" i="7"/>
  <c r="S97" i="7" s="1"/>
  <c r="L97" i="7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U113" i="8"/>
  <c r="T113" i="8"/>
  <c r="S113" i="8"/>
  <c r="R113" i="8"/>
  <c r="S112" i="8"/>
  <c r="R112" i="8"/>
  <c r="E112" i="8"/>
  <c r="T112" i="8" s="1"/>
  <c r="S111" i="8"/>
  <c r="R111" i="8"/>
  <c r="E111" i="8"/>
  <c r="U111" i="8" s="1"/>
  <c r="S110" i="8"/>
  <c r="R110" i="8"/>
  <c r="E110" i="8"/>
  <c r="S109" i="8"/>
  <c r="R109" i="8"/>
  <c r="E109" i="8"/>
  <c r="U109" i="8" s="1"/>
  <c r="S108" i="8"/>
  <c r="R108" i="8"/>
  <c r="E108" i="8"/>
  <c r="U108" i="8" s="1"/>
  <c r="S107" i="8"/>
  <c r="R107" i="8"/>
  <c r="E107" i="8"/>
  <c r="T107" i="8" s="1"/>
  <c r="S106" i="8"/>
  <c r="R106" i="8"/>
  <c r="E106" i="8"/>
  <c r="T106" i="8" s="1"/>
  <c r="S105" i="8"/>
  <c r="R105" i="8"/>
  <c r="E105" i="8"/>
  <c r="U105" i="8" s="1"/>
  <c r="S104" i="8"/>
  <c r="R104" i="8"/>
  <c r="E104" i="8"/>
  <c r="U104" i="8" s="1"/>
  <c r="S103" i="8"/>
  <c r="R103" i="8"/>
  <c r="E103" i="8"/>
  <c r="T103" i="8" s="1"/>
  <c r="S102" i="8"/>
  <c r="R102" i="8"/>
  <c r="E102" i="8"/>
  <c r="T101" i="8"/>
  <c r="S101" i="8"/>
  <c r="R101" i="8"/>
  <c r="E101" i="8"/>
  <c r="U101" i="8" s="1"/>
  <c r="S100" i="8"/>
  <c r="R100" i="8"/>
  <c r="E100" i="8"/>
  <c r="U100" i="8" s="1"/>
  <c r="U99" i="8"/>
  <c r="S99" i="8"/>
  <c r="R99" i="8"/>
  <c r="E99" i="8"/>
  <c r="T99" i="8" s="1"/>
  <c r="S98" i="8"/>
  <c r="R98" i="8"/>
  <c r="E98" i="8"/>
  <c r="T98" i="8" s="1"/>
  <c r="M97" i="8"/>
  <c r="M114" i="8" s="1"/>
  <c r="S114" i="8" s="1"/>
  <c r="L97" i="8"/>
  <c r="R97" i="8" s="1"/>
  <c r="K97" i="8"/>
  <c r="K114" i="8" s="1"/>
  <c r="J97" i="8"/>
  <c r="J114" i="8" s="1"/>
  <c r="I97" i="8"/>
  <c r="I114" i="8" s="1"/>
  <c r="H97" i="8"/>
  <c r="H114" i="8" s="1"/>
  <c r="G97" i="8"/>
  <c r="G114" i="8" s="1"/>
  <c r="F97" i="8"/>
  <c r="F114" i="8" s="1"/>
  <c r="D97" i="8"/>
  <c r="D114" i="8" s="1"/>
  <c r="C97" i="8"/>
  <c r="C114" i="8" s="1"/>
  <c r="B97" i="8"/>
  <c r="B114" i="8" s="1"/>
  <c r="S115" i="9"/>
  <c r="O115" i="9"/>
  <c r="N115" i="9"/>
  <c r="M115" i="9"/>
  <c r="L115" i="9"/>
  <c r="R115" i="9" s="1"/>
  <c r="K115" i="9"/>
  <c r="J115" i="9"/>
  <c r="I115" i="9"/>
  <c r="H115" i="9"/>
  <c r="G115" i="9"/>
  <c r="F115" i="9"/>
  <c r="D115" i="9"/>
  <c r="C115" i="9"/>
  <c r="B115" i="9"/>
  <c r="O114" i="9"/>
  <c r="N114" i="9"/>
  <c r="U113" i="9"/>
  <c r="T113" i="9"/>
  <c r="S113" i="9"/>
  <c r="R113" i="9"/>
  <c r="S112" i="9"/>
  <c r="R112" i="9"/>
  <c r="E112" i="9"/>
  <c r="U112" i="9" s="1"/>
  <c r="S111" i="9"/>
  <c r="R111" i="9"/>
  <c r="E111" i="9"/>
  <c r="U111" i="9" s="1"/>
  <c r="S110" i="9"/>
  <c r="R110" i="9"/>
  <c r="E110" i="9"/>
  <c r="U110" i="9" s="1"/>
  <c r="S109" i="9"/>
  <c r="R109" i="9"/>
  <c r="E109" i="9"/>
  <c r="T109" i="9" s="1"/>
  <c r="S108" i="9"/>
  <c r="R108" i="9"/>
  <c r="E108" i="9"/>
  <c r="U108" i="9" s="1"/>
  <c r="S107" i="9"/>
  <c r="R107" i="9"/>
  <c r="E107" i="9"/>
  <c r="T107" i="9" s="1"/>
  <c r="S106" i="9"/>
  <c r="R106" i="9"/>
  <c r="E106" i="9"/>
  <c r="U106" i="9" s="1"/>
  <c r="S105" i="9"/>
  <c r="R105" i="9"/>
  <c r="E105" i="9"/>
  <c r="T105" i="9" s="1"/>
  <c r="S104" i="9"/>
  <c r="R104" i="9"/>
  <c r="E104" i="9"/>
  <c r="U104" i="9" s="1"/>
  <c r="S103" i="9"/>
  <c r="R103" i="9"/>
  <c r="E103" i="9"/>
  <c r="U103" i="9" s="1"/>
  <c r="S102" i="9"/>
  <c r="R102" i="9"/>
  <c r="E102" i="9"/>
  <c r="U102" i="9" s="1"/>
  <c r="S101" i="9"/>
  <c r="R101" i="9"/>
  <c r="E101" i="9"/>
  <c r="T101" i="9" s="1"/>
  <c r="T100" i="9"/>
  <c r="S100" i="9"/>
  <c r="R100" i="9"/>
  <c r="E100" i="9"/>
  <c r="U100" i="9" s="1"/>
  <c r="S99" i="9"/>
  <c r="R99" i="9"/>
  <c r="E99" i="9"/>
  <c r="U99" i="9" s="1"/>
  <c r="S98" i="9"/>
  <c r="R98" i="9"/>
  <c r="E98" i="9"/>
  <c r="U98" i="9" s="1"/>
  <c r="M97" i="9"/>
  <c r="M114" i="9" s="1"/>
  <c r="S114" i="9" s="1"/>
  <c r="L97" i="9"/>
  <c r="L114" i="9" s="1"/>
  <c r="R114" i="9" s="1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R115" i="10"/>
  <c r="O115" i="10"/>
  <c r="N115" i="10"/>
  <c r="M115" i="10"/>
  <c r="S115" i="10" s="1"/>
  <c r="L115" i="10"/>
  <c r="K115" i="10"/>
  <c r="J115" i="10"/>
  <c r="I115" i="10"/>
  <c r="H115" i="10"/>
  <c r="G115" i="10"/>
  <c r="F115" i="10"/>
  <c r="D115" i="10"/>
  <c r="C115" i="10"/>
  <c r="B115" i="10"/>
  <c r="O114" i="10"/>
  <c r="N114" i="10"/>
  <c r="B114" i="10"/>
  <c r="U113" i="10"/>
  <c r="T113" i="10"/>
  <c r="S113" i="10"/>
  <c r="R113" i="10"/>
  <c r="S112" i="10"/>
  <c r="R112" i="10"/>
  <c r="E112" i="10"/>
  <c r="T112" i="10" s="1"/>
  <c r="U111" i="10"/>
  <c r="S111" i="10"/>
  <c r="R111" i="10"/>
  <c r="E111" i="10"/>
  <c r="T111" i="10" s="1"/>
  <c r="S110" i="10"/>
  <c r="R110" i="10"/>
  <c r="E110" i="10"/>
  <c r="U110" i="10" s="1"/>
  <c r="T109" i="10"/>
  <c r="S109" i="10"/>
  <c r="R109" i="10"/>
  <c r="E109" i="10"/>
  <c r="U109" i="10" s="1"/>
  <c r="S108" i="10"/>
  <c r="R108" i="10"/>
  <c r="E108" i="10"/>
  <c r="T108" i="10" s="1"/>
  <c r="S107" i="10"/>
  <c r="R107" i="10"/>
  <c r="E107" i="10"/>
  <c r="U107" i="10" s="1"/>
  <c r="S106" i="10"/>
  <c r="R106" i="10"/>
  <c r="E106" i="10"/>
  <c r="U106" i="10" s="1"/>
  <c r="S105" i="10"/>
  <c r="R105" i="10"/>
  <c r="E105" i="10"/>
  <c r="T105" i="10" s="1"/>
  <c r="S104" i="10"/>
  <c r="R104" i="10"/>
  <c r="E104" i="10"/>
  <c r="T104" i="10" s="1"/>
  <c r="S103" i="10"/>
  <c r="R103" i="10"/>
  <c r="E103" i="10"/>
  <c r="T103" i="10" s="1"/>
  <c r="T102" i="10"/>
  <c r="S102" i="10"/>
  <c r="R102" i="10"/>
  <c r="E102" i="10"/>
  <c r="U102" i="10" s="1"/>
  <c r="S101" i="10"/>
  <c r="R101" i="10"/>
  <c r="E101" i="10"/>
  <c r="U101" i="10" s="1"/>
  <c r="S100" i="10"/>
  <c r="R100" i="10"/>
  <c r="E100" i="10"/>
  <c r="U100" i="10" s="1"/>
  <c r="S99" i="10"/>
  <c r="R99" i="10"/>
  <c r="E99" i="10"/>
  <c r="U99" i="10" s="1"/>
  <c r="U98" i="10"/>
  <c r="S98" i="10"/>
  <c r="R98" i="10"/>
  <c r="E98" i="10"/>
  <c r="T98" i="10" s="1"/>
  <c r="M97" i="10"/>
  <c r="M114" i="10" s="1"/>
  <c r="S114" i="10" s="1"/>
  <c r="L97" i="10"/>
  <c r="L114" i="10" s="1"/>
  <c r="R114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U112" i="11" s="1"/>
  <c r="S111" i="11"/>
  <c r="R111" i="11"/>
  <c r="E111" i="11"/>
  <c r="U111" i="11" s="1"/>
  <c r="S110" i="11"/>
  <c r="R110" i="11"/>
  <c r="E110" i="11"/>
  <c r="U110" i="11" s="1"/>
  <c r="S109" i="11"/>
  <c r="R109" i="11"/>
  <c r="E109" i="11"/>
  <c r="U109" i="11" s="1"/>
  <c r="S108" i="11"/>
  <c r="R108" i="11"/>
  <c r="E108" i="11"/>
  <c r="T108" i="11" s="1"/>
  <c r="S107" i="11"/>
  <c r="R107" i="11"/>
  <c r="E107" i="11"/>
  <c r="T107" i="11" s="1"/>
  <c r="S106" i="11"/>
  <c r="R106" i="11"/>
  <c r="E106" i="11"/>
  <c r="U106" i="11" s="1"/>
  <c r="S105" i="11"/>
  <c r="R105" i="11"/>
  <c r="E105" i="11"/>
  <c r="T105" i="11" s="1"/>
  <c r="S104" i="11"/>
  <c r="R104" i="11"/>
  <c r="E104" i="11"/>
  <c r="U104" i="11" s="1"/>
  <c r="S103" i="11"/>
  <c r="R103" i="11"/>
  <c r="E103" i="11"/>
  <c r="T103" i="11" s="1"/>
  <c r="S102" i="11"/>
  <c r="R102" i="11"/>
  <c r="E102" i="11"/>
  <c r="U102" i="11" s="1"/>
  <c r="S101" i="11"/>
  <c r="R101" i="11"/>
  <c r="E101" i="11"/>
  <c r="U101" i="11" s="1"/>
  <c r="S100" i="11"/>
  <c r="R100" i="11"/>
  <c r="E100" i="11"/>
  <c r="U100" i="11" s="1"/>
  <c r="S99" i="11"/>
  <c r="R99" i="11"/>
  <c r="E99" i="11"/>
  <c r="T99" i="11" s="1"/>
  <c r="S98" i="11"/>
  <c r="R98" i="11"/>
  <c r="E98" i="11"/>
  <c r="U98" i="11" s="1"/>
  <c r="M97" i="11"/>
  <c r="M114" i="11" s="1"/>
  <c r="S114" i="11" s="1"/>
  <c r="L97" i="11"/>
  <c r="R97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I115" i="12"/>
  <c r="H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U112" i="12" s="1"/>
  <c r="S111" i="12"/>
  <c r="R111" i="12"/>
  <c r="E111" i="12"/>
  <c r="U111" i="12" s="1"/>
  <c r="S110" i="12"/>
  <c r="R110" i="12"/>
  <c r="E110" i="12"/>
  <c r="T110" i="12" s="1"/>
  <c r="S109" i="12"/>
  <c r="R109" i="12"/>
  <c r="E109" i="12"/>
  <c r="U109" i="12" s="1"/>
  <c r="S108" i="12"/>
  <c r="R108" i="12"/>
  <c r="E108" i="12"/>
  <c r="T108" i="12" s="1"/>
  <c r="S107" i="12"/>
  <c r="R107" i="12"/>
  <c r="E107" i="12"/>
  <c r="U107" i="12" s="1"/>
  <c r="S106" i="12"/>
  <c r="R106" i="12"/>
  <c r="E106" i="12"/>
  <c r="U106" i="12" s="1"/>
  <c r="S105" i="12"/>
  <c r="R105" i="12"/>
  <c r="E105" i="12"/>
  <c r="U105" i="12" s="1"/>
  <c r="S104" i="12"/>
  <c r="R104" i="12"/>
  <c r="E104" i="12"/>
  <c r="U104" i="12" s="1"/>
  <c r="S103" i="12"/>
  <c r="R103" i="12"/>
  <c r="E103" i="12"/>
  <c r="T103" i="12" s="1"/>
  <c r="S102" i="12"/>
  <c r="R102" i="12"/>
  <c r="E102" i="12"/>
  <c r="T102" i="12" s="1"/>
  <c r="T101" i="12"/>
  <c r="S101" i="12"/>
  <c r="R101" i="12"/>
  <c r="E101" i="12"/>
  <c r="U101" i="12" s="1"/>
  <c r="S100" i="12"/>
  <c r="R100" i="12"/>
  <c r="E100" i="12"/>
  <c r="U100" i="12" s="1"/>
  <c r="T99" i="12"/>
  <c r="S99" i="12"/>
  <c r="R99" i="12"/>
  <c r="E99" i="12"/>
  <c r="U99" i="12" s="1"/>
  <c r="S98" i="12"/>
  <c r="R98" i="12"/>
  <c r="E98" i="12"/>
  <c r="T98" i="12" s="1"/>
  <c r="R97" i="12"/>
  <c r="M97" i="12"/>
  <c r="M114" i="12" s="1"/>
  <c r="S114" i="12" s="1"/>
  <c r="L97" i="12"/>
  <c r="L114" i="12" s="1"/>
  <c r="R114" i="12" s="1"/>
  <c r="K97" i="12"/>
  <c r="K114" i="12" s="1"/>
  <c r="J97" i="12"/>
  <c r="J114" i="12" s="1"/>
  <c r="I97" i="12"/>
  <c r="I114" i="12" s="1"/>
  <c r="H97" i="12"/>
  <c r="H114" i="12" s="1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M115" i="13"/>
  <c r="S115" i="13" s="1"/>
  <c r="L115" i="13"/>
  <c r="R115" i="13" s="1"/>
  <c r="K115" i="13"/>
  <c r="J115" i="13"/>
  <c r="I115" i="13"/>
  <c r="H115" i="13"/>
  <c r="G115" i="13"/>
  <c r="F115" i="13"/>
  <c r="D115" i="13"/>
  <c r="C115" i="13"/>
  <c r="B115" i="13"/>
  <c r="O114" i="13"/>
  <c r="N114" i="13"/>
  <c r="M114" i="13"/>
  <c r="S114" i="13" s="1"/>
  <c r="U113" i="13"/>
  <c r="T113" i="13"/>
  <c r="S113" i="13"/>
  <c r="R113" i="13"/>
  <c r="S112" i="13"/>
  <c r="R112" i="13"/>
  <c r="E112" i="13"/>
  <c r="U112" i="13" s="1"/>
  <c r="T111" i="13"/>
  <c r="S111" i="13"/>
  <c r="R111" i="13"/>
  <c r="E111" i="13"/>
  <c r="U111" i="13" s="1"/>
  <c r="S110" i="13"/>
  <c r="R110" i="13"/>
  <c r="E110" i="13"/>
  <c r="T110" i="13" s="1"/>
  <c r="U109" i="13"/>
  <c r="T109" i="13"/>
  <c r="S109" i="13"/>
  <c r="R109" i="13"/>
  <c r="E109" i="13"/>
  <c r="S108" i="13"/>
  <c r="R108" i="13"/>
  <c r="E108" i="13"/>
  <c r="U108" i="13" s="1"/>
  <c r="U107" i="13"/>
  <c r="T107" i="13"/>
  <c r="S107" i="13"/>
  <c r="R107" i="13"/>
  <c r="E107" i="13"/>
  <c r="S106" i="13"/>
  <c r="R106" i="13"/>
  <c r="E106" i="13"/>
  <c r="U106" i="13" s="1"/>
  <c r="U105" i="13"/>
  <c r="S105" i="13"/>
  <c r="R105" i="13"/>
  <c r="E105" i="13"/>
  <c r="T105" i="13" s="1"/>
  <c r="S104" i="13"/>
  <c r="R104" i="13"/>
  <c r="E104" i="13"/>
  <c r="U104" i="13" s="1"/>
  <c r="S103" i="13"/>
  <c r="R103" i="13"/>
  <c r="E103" i="13"/>
  <c r="U103" i="13" s="1"/>
  <c r="S102" i="13"/>
  <c r="R102" i="13"/>
  <c r="E102" i="13"/>
  <c r="U102" i="13" s="1"/>
  <c r="S101" i="13"/>
  <c r="R101" i="13"/>
  <c r="E101" i="13"/>
  <c r="U101" i="13" s="1"/>
  <c r="S100" i="13"/>
  <c r="R100" i="13"/>
  <c r="E100" i="13"/>
  <c r="U100" i="13" s="1"/>
  <c r="S99" i="13"/>
  <c r="R99" i="13"/>
  <c r="E99" i="13"/>
  <c r="U99" i="13" s="1"/>
  <c r="S98" i="13"/>
  <c r="R98" i="13"/>
  <c r="E98" i="13"/>
  <c r="U98" i="13" s="1"/>
  <c r="M97" i="13"/>
  <c r="S97" i="13" s="1"/>
  <c r="L97" i="13"/>
  <c r="L114" i="13" s="1"/>
  <c r="R114" i="13" s="1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D114" i="13" s="1"/>
  <c r="C97" i="13"/>
  <c r="C114" i="13" s="1"/>
  <c r="B97" i="13"/>
  <c r="B114" i="13" s="1"/>
  <c r="O115" i="14"/>
  <c r="N115" i="14"/>
  <c r="M115" i="14"/>
  <c r="S115" i="14" s="1"/>
  <c r="L115" i="14"/>
  <c r="R115" i="14" s="1"/>
  <c r="K115" i="14"/>
  <c r="J115" i="14"/>
  <c r="I115" i="14"/>
  <c r="H115" i="14"/>
  <c r="G115" i="14"/>
  <c r="F115" i="14"/>
  <c r="D115" i="14"/>
  <c r="C115" i="14"/>
  <c r="B115" i="14"/>
  <c r="O114" i="14"/>
  <c r="N114" i="14"/>
  <c r="U113" i="14"/>
  <c r="T113" i="14"/>
  <c r="S113" i="14"/>
  <c r="R113" i="14"/>
  <c r="U112" i="14"/>
  <c r="T112" i="14"/>
  <c r="S112" i="14"/>
  <c r="R112" i="14"/>
  <c r="E112" i="14"/>
  <c r="S111" i="14"/>
  <c r="R111" i="14"/>
  <c r="E111" i="14"/>
  <c r="U111" i="14" s="1"/>
  <c r="S110" i="14"/>
  <c r="R110" i="14"/>
  <c r="E110" i="14"/>
  <c r="T110" i="14" s="1"/>
  <c r="S109" i="14"/>
  <c r="R109" i="14"/>
  <c r="E109" i="14"/>
  <c r="U109" i="14" s="1"/>
  <c r="S108" i="14"/>
  <c r="R108" i="14"/>
  <c r="E108" i="14"/>
  <c r="U108" i="14" s="1"/>
  <c r="S107" i="14"/>
  <c r="R107" i="14"/>
  <c r="E107" i="14"/>
  <c r="U107" i="14" s="1"/>
  <c r="S106" i="14"/>
  <c r="R106" i="14"/>
  <c r="E106" i="14"/>
  <c r="U106" i="14" s="1"/>
  <c r="S105" i="14"/>
  <c r="R105" i="14"/>
  <c r="E105" i="14"/>
  <c r="S104" i="14"/>
  <c r="R104" i="14"/>
  <c r="E104" i="14"/>
  <c r="U104" i="14" s="1"/>
  <c r="S103" i="14"/>
  <c r="R103" i="14"/>
  <c r="E103" i="14"/>
  <c r="U103" i="14" s="1"/>
  <c r="S102" i="14"/>
  <c r="R102" i="14"/>
  <c r="E102" i="14"/>
  <c r="T102" i="14" s="1"/>
  <c r="S101" i="14"/>
  <c r="R101" i="14"/>
  <c r="E101" i="14"/>
  <c r="U101" i="14" s="1"/>
  <c r="S100" i="14"/>
  <c r="R100" i="14"/>
  <c r="E100" i="14"/>
  <c r="U100" i="14" s="1"/>
  <c r="S99" i="14"/>
  <c r="R99" i="14"/>
  <c r="E99" i="14"/>
  <c r="U99" i="14" s="1"/>
  <c r="U98" i="14"/>
  <c r="T98" i="14"/>
  <c r="S98" i="14"/>
  <c r="R98" i="14"/>
  <c r="E98" i="14"/>
  <c r="M97" i="14"/>
  <c r="L97" i="14"/>
  <c r="L114" i="14" s="1"/>
  <c r="R114" i="14" s="1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M115" i="15"/>
  <c r="S115" i="15" s="1"/>
  <c r="L115" i="15"/>
  <c r="R115" i="15" s="1"/>
  <c r="K115" i="15"/>
  <c r="J115" i="15"/>
  <c r="I115" i="15"/>
  <c r="H115" i="15"/>
  <c r="G115" i="15"/>
  <c r="F115" i="15"/>
  <c r="D115" i="15"/>
  <c r="C115" i="15"/>
  <c r="B115" i="15"/>
  <c r="O114" i="15"/>
  <c r="N114" i="15"/>
  <c r="U113" i="15"/>
  <c r="T113" i="15"/>
  <c r="S113" i="15"/>
  <c r="R113" i="15"/>
  <c r="U112" i="15"/>
  <c r="T112" i="15"/>
  <c r="S112" i="15"/>
  <c r="R112" i="15"/>
  <c r="E112" i="15"/>
  <c r="S111" i="15"/>
  <c r="R111" i="15"/>
  <c r="E111" i="15"/>
  <c r="U111" i="15" s="1"/>
  <c r="U110" i="15"/>
  <c r="T110" i="15"/>
  <c r="S110" i="15"/>
  <c r="R110" i="15"/>
  <c r="E110" i="15"/>
  <c r="S109" i="15"/>
  <c r="R109" i="15"/>
  <c r="E109" i="15"/>
  <c r="U109" i="15" s="1"/>
  <c r="S108" i="15"/>
  <c r="R108" i="15"/>
  <c r="E108" i="15"/>
  <c r="S107" i="15"/>
  <c r="R107" i="15"/>
  <c r="E107" i="15"/>
  <c r="U107" i="15" s="1"/>
  <c r="S106" i="15"/>
  <c r="R106" i="15"/>
  <c r="E106" i="15"/>
  <c r="U106" i="15" s="1"/>
  <c r="S105" i="15"/>
  <c r="R105" i="15"/>
  <c r="E105" i="15"/>
  <c r="S104" i="15"/>
  <c r="R104" i="15"/>
  <c r="E104" i="15"/>
  <c r="U104" i="15" s="1"/>
  <c r="S103" i="15"/>
  <c r="R103" i="15"/>
  <c r="E103" i="15"/>
  <c r="U103" i="15" s="1"/>
  <c r="S102" i="15"/>
  <c r="R102" i="15"/>
  <c r="E102" i="15"/>
  <c r="U102" i="15" s="1"/>
  <c r="S101" i="15"/>
  <c r="R101" i="15"/>
  <c r="E101" i="15"/>
  <c r="U101" i="15" s="1"/>
  <c r="S100" i="15"/>
  <c r="R100" i="15"/>
  <c r="E100" i="15"/>
  <c r="T99" i="15"/>
  <c r="S99" i="15"/>
  <c r="R99" i="15"/>
  <c r="E99" i="15"/>
  <c r="U99" i="15" s="1"/>
  <c r="S98" i="15"/>
  <c r="R98" i="15"/>
  <c r="E98" i="15"/>
  <c r="U98" i="15" s="1"/>
  <c r="M97" i="15"/>
  <c r="S97" i="15" s="1"/>
  <c r="L97" i="15"/>
  <c r="K97" i="15"/>
  <c r="K114" i="15" s="1"/>
  <c r="J97" i="15"/>
  <c r="J114" i="15" s="1"/>
  <c r="I97" i="15"/>
  <c r="I114" i="15" s="1"/>
  <c r="H97" i="15"/>
  <c r="H114" i="15" s="1"/>
  <c r="G97" i="15"/>
  <c r="G114" i="15" s="1"/>
  <c r="F97" i="15"/>
  <c r="F114" i="15" s="1"/>
  <c r="D97" i="15"/>
  <c r="D114" i="15" s="1"/>
  <c r="C97" i="15"/>
  <c r="C114" i="15" s="1"/>
  <c r="B97" i="15"/>
  <c r="B114" i="15" s="1"/>
  <c r="O115" i="16"/>
  <c r="N115" i="16"/>
  <c r="M115" i="16"/>
  <c r="S115" i="16" s="1"/>
  <c r="L115" i="16"/>
  <c r="R115" i="16" s="1"/>
  <c r="K115" i="16"/>
  <c r="J115" i="16"/>
  <c r="I115" i="16"/>
  <c r="H115" i="16"/>
  <c r="G115" i="16"/>
  <c r="F115" i="16"/>
  <c r="D115" i="16"/>
  <c r="C115" i="16"/>
  <c r="B115" i="16"/>
  <c r="O114" i="16"/>
  <c r="N114" i="16"/>
  <c r="U113" i="16"/>
  <c r="T113" i="16"/>
  <c r="S113" i="16"/>
  <c r="R113" i="16"/>
  <c r="T112" i="16"/>
  <c r="S112" i="16"/>
  <c r="R112" i="16"/>
  <c r="E112" i="16"/>
  <c r="U112" i="16" s="1"/>
  <c r="S111" i="16"/>
  <c r="R111" i="16"/>
  <c r="E111" i="16"/>
  <c r="T110" i="16"/>
  <c r="S110" i="16"/>
  <c r="R110" i="16"/>
  <c r="E110" i="16"/>
  <c r="U110" i="16" s="1"/>
  <c r="S109" i="16"/>
  <c r="R109" i="16"/>
  <c r="E109" i="16"/>
  <c r="U109" i="16" s="1"/>
  <c r="S108" i="16"/>
  <c r="R108" i="16"/>
  <c r="E108" i="16"/>
  <c r="T108" i="16" s="1"/>
  <c r="S107" i="16"/>
  <c r="R107" i="16"/>
  <c r="E107" i="16"/>
  <c r="U107" i="16" s="1"/>
  <c r="S106" i="16"/>
  <c r="R106" i="16"/>
  <c r="E106" i="16"/>
  <c r="U106" i="16" s="1"/>
  <c r="S105" i="16"/>
  <c r="R105" i="16"/>
  <c r="E105" i="16"/>
  <c r="U105" i="16" s="1"/>
  <c r="S104" i="16"/>
  <c r="R104" i="16"/>
  <c r="E104" i="16"/>
  <c r="U104" i="16" s="1"/>
  <c r="S103" i="16"/>
  <c r="R103" i="16"/>
  <c r="E103" i="16"/>
  <c r="S102" i="16"/>
  <c r="R102" i="16"/>
  <c r="E102" i="16"/>
  <c r="U102" i="16" s="1"/>
  <c r="S101" i="16"/>
  <c r="R101" i="16"/>
  <c r="E101" i="16"/>
  <c r="U101" i="16" s="1"/>
  <c r="S100" i="16"/>
  <c r="R100" i="16"/>
  <c r="E100" i="16"/>
  <c r="T100" i="16" s="1"/>
  <c r="T99" i="16"/>
  <c r="S99" i="16"/>
  <c r="R99" i="16"/>
  <c r="E99" i="16"/>
  <c r="U99" i="16" s="1"/>
  <c r="S98" i="16"/>
  <c r="R98" i="16"/>
  <c r="E98" i="16"/>
  <c r="U98" i="16" s="1"/>
  <c r="M97" i="16"/>
  <c r="S97" i="16" s="1"/>
  <c r="L97" i="16"/>
  <c r="R97" i="16" s="1"/>
  <c r="K97" i="16"/>
  <c r="K114" i="16" s="1"/>
  <c r="J97" i="16"/>
  <c r="J114" i="16" s="1"/>
  <c r="I97" i="16"/>
  <c r="I114" i="16" s="1"/>
  <c r="H97" i="16"/>
  <c r="H114" i="16" s="1"/>
  <c r="G97" i="16"/>
  <c r="G114" i="16" s="1"/>
  <c r="F97" i="16"/>
  <c r="F114" i="16" s="1"/>
  <c r="D97" i="16"/>
  <c r="D114" i="16" s="1"/>
  <c r="C97" i="16"/>
  <c r="C114" i="16" s="1"/>
  <c r="B97" i="16"/>
  <c r="B114" i="16" s="1"/>
  <c r="O115" i="17"/>
  <c r="N115" i="17"/>
  <c r="M115" i="17"/>
  <c r="S115" i="17" s="1"/>
  <c r="L115" i="17"/>
  <c r="R115" i="17" s="1"/>
  <c r="K115" i="17"/>
  <c r="J115" i="17"/>
  <c r="I115" i="17"/>
  <c r="H115" i="17"/>
  <c r="G115" i="17"/>
  <c r="F115" i="17"/>
  <c r="D115" i="17"/>
  <c r="C115" i="17"/>
  <c r="B115" i="17"/>
  <c r="O114" i="17"/>
  <c r="N114" i="17"/>
  <c r="M114" i="17"/>
  <c r="S114" i="17" s="1"/>
  <c r="L114" i="17"/>
  <c r="R114" i="17" s="1"/>
  <c r="U113" i="17"/>
  <c r="T113" i="17"/>
  <c r="S113" i="17"/>
  <c r="R113" i="17"/>
  <c r="T112" i="17"/>
  <c r="S112" i="17"/>
  <c r="R112" i="17"/>
  <c r="E112" i="17"/>
  <c r="U112" i="17" s="1"/>
  <c r="S111" i="17"/>
  <c r="R111" i="17"/>
  <c r="E111" i="17"/>
  <c r="T111" i="17" s="1"/>
  <c r="U110" i="17"/>
  <c r="T110" i="17"/>
  <c r="S110" i="17"/>
  <c r="R110" i="17"/>
  <c r="E110" i="17"/>
  <c r="S109" i="17"/>
  <c r="R109" i="17"/>
  <c r="E109" i="17"/>
  <c r="U108" i="17"/>
  <c r="T108" i="17"/>
  <c r="S108" i="17"/>
  <c r="R108" i="17"/>
  <c r="E108" i="17"/>
  <c r="S107" i="17"/>
  <c r="R107" i="17"/>
  <c r="E107" i="17"/>
  <c r="U107" i="17" s="1"/>
  <c r="S106" i="17"/>
  <c r="R106" i="17"/>
  <c r="E106" i="17"/>
  <c r="U105" i="17"/>
  <c r="S105" i="17"/>
  <c r="R105" i="17"/>
  <c r="E105" i="17"/>
  <c r="T105" i="17" s="1"/>
  <c r="T104" i="17"/>
  <c r="S104" i="17"/>
  <c r="R104" i="17"/>
  <c r="E104" i="17"/>
  <c r="U104" i="17" s="1"/>
  <c r="S103" i="17"/>
  <c r="R103" i="17"/>
  <c r="E103" i="17"/>
  <c r="T103" i="17" s="1"/>
  <c r="S102" i="17"/>
  <c r="R102" i="17"/>
  <c r="E102" i="17"/>
  <c r="U102" i="17" s="1"/>
  <c r="S101" i="17"/>
  <c r="R101" i="17"/>
  <c r="E101" i="17"/>
  <c r="S100" i="17"/>
  <c r="R100" i="17"/>
  <c r="E100" i="17"/>
  <c r="U100" i="17" s="1"/>
  <c r="S99" i="17"/>
  <c r="R99" i="17"/>
  <c r="E99" i="17"/>
  <c r="U99" i="17" s="1"/>
  <c r="S98" i="17"/>
  <c r="R98" i="17"/>
  <c r="E98" i="17"/>
  <c r="R97" i="17"/>
  <c r="M97" i="17"/>
  <c r="S97" i="17" s="1"/>
  <c r="L97" i="17"/>
  <c r="K97" i="17"/>
  <c r="K114" i="17" s="1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C114" i="17" s="1"/>
  <c r="B97" i="17"/>
  <c r="B114" i="17" s="1"/>
  <c r="O115" i="18"/>
  <c r="N115" i="18"/>
  <c r="M115" i="18"/>
  <c r="S115" i="18" s="1"/>
  <c r="L115" i="18"/>
  <c r="R115" i="18" s="1"/>
  <c r="K115" i="18"/>
  <c r="J115" i="18"/>
  <c r="I115" i="18"/>
  <c r="H115" i="18"/>
  <c r="G115" i="18"/>
  <c r="F115" i="18"/>
  <c r="D115" i="18"/>
  <c r="C115" i="18"/>
  <c r="B115" i="18"/>
  <c r="O114" i="18"/>
  <c r="N114" i="18"/>
  <c r="U113" i="18"/>
  <c r="T113" i="18"/>
  <c r="S113" i="18"/>
  <c r="R113" i="18"/>
  <c r="S112" i="18"/>
  <c r="R112" i="18"/>
  <c r="E112" i="18"/>
  <c r="S111" i="18"/>
  <c r="R111" i="18"/>
  <c r="E111" i="18"/>
  <c r="T111" i="18" s="1"/>
  <c r="S110" i="18"/>
  <c r="R110" i="18"/>
  <c r="E110" i="18"/>
  <c r="U110" i="18" s="1"/>
  <c r="S109" i="18"/>
  <c r="R109" i="18"/>
  <c r="E109" i="18"/>
  <c r="T108" i="18"/>
  <c r="S108" i="18"/>
  <c r="R108" i="18"/>
  <c r="E108" i="18"/>
  <c r="U108" i="18" s="1"/>
  <c r="S107" i="18"/>
  <c r="R107" i="18"/>
  <c r="E107" i="18"/>
  <c r="U107" i="18" s="1"/>
  <c r="U106" i="18"/>
  <c r="S106" i="18"/>
  <c r="R106" i="18"/>
  <c r="E106" i="18"/>
  <c r="T106" i="18" s="1"/>
  <c r="S105" i="18"/>
  <c r="R105" i="18"/>
  <c r="E105" i="18"/>
  <c r="T105" i="18" s="1"/>
  <c r="S104" i="18"/>
  <c r="R104" i="18"/>
  <c r="E104" i="18"/>
  <c r="S103" i="18"/>
  <c r="R103" i="18"/>
  <c r="E103" i="18"/>
  <c r="T103" i="18" s="1"/>
  <c r="U102" i="18"/>
  <c r="S102" i="18"/>
  <c r="R102" i="18"/>
  <c r="E102" i="18"/>
  <c r="T102" i="18" s="1"/>
  <c r="S101" i="18"/>
  <c r="R101" i="18"/>
  <c r="E101" i="18"/>
  <c r="T100" i="18"/>
  <c r="S100" i="18"/>
  <c r="R100" i="18"/>
  <c r="E100" i="18"/>
  <c r="U100" i="18" s="1"/>
  <c r="S99" i="18"/>
  <c r="R99" i="18"/>
  <c r="E99" i="18"/>
  <c r="U99" i="18" s="1"/>
  <c r="S98" i="18"/>
  <c r="R98" i="18"/>
  <c r="E98" i="18"/>
  <c r="R97" i="18"/>
  <c r="M97" i="18"/>
  <c r="M114" i="18" s="1"/>
  <c r="S114" i="18" s="1"/>
  <c r="L97" i="18"/>
  <c r="L114" i="18" s="1"/>
  <c r="R114" i="18" s="1"/>
  <c r="K97" i="18"/>
  <c r="K114" i="18" s="1"/>
  <c r="J97" i="18"/>
  <c r="J114" i="18" s="1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R115" i="19"/>
  <c r="O115" i="19"/>
  <c r="N115" i="19"/>
  <c r="M115" i="19"/>
  <c r="S115" i="19" s="1"/>
  <c r="L115" i="19"/>
  <c r="K115" i="19"/>
  <c r="J115" i="19"/>
  <c r="I115" i="19"/>
  <c r="H115" i="19"/>
  <c r="G115" i="19"/>
  <c r="F115" i="19"/>
  <c r="D115" i="19"/>
  <c r="C115" i="19"/>
  <c r="B115" i="19"/>
  <c r="O114" i="19"/>
  <c r="N114" i="19"/>
  <c r="U113" i="19"/>
  <c r="T113" i="19"/>
  <c r="S113" i="19"/>
  <c r="R113" i="19"/>
  <c r="S112" i="19"/>
  <c r="R112" i="19"/>
  <c r="E112" i="19"/>
  <c r="T112" i="19" s="1"/>
  <c r="S111" i="19"/>
  <c r="R111" i="19"/>
  <c r="E111" i="19"/>
  <c r="U111" i="19" s="1"/>
  <c r="S110" i="19"/>
  <c r="R110" i="19"/>
  <c r="E110" i="19"/>
  <c r="U110" i="19" s="1"/>
  <c r="S109" i="19"/>
  <c r="R109" i="19"/>
  <c r="E109" i="19"/>
  <c r="U109" i="19" s="1"/>
  <c r="T108" i="19"/>
  <c r="S108" i="19"/>
  <c r="R108" i="19"/>
  <c r="E108" i="19"/>
  <c r="U108" i="19" s="1"/>
  <c r="S107" i="19"/>
  <c r="R107" i="19"/>
  <c r="E107" i="19"/>
  <c r="U107" i="19" s="1"/>
  <c r="S106" i="19"/>
  <c r="R106" i="19"/>
  <c r="E106" i="19"/>
  <c r="U106" i="19" s="1"/>
  <c r="S105" i="19"/>
  <c r="R105" i="19"/>
  <c r="E105" i="19"/>
  <c r="U105" i="19" s="1"/>
  <c r="S104" i="19"/>
  <c r="R104" i="19"/>
  <c r="E104" i="19"/>
  <c r="T104" i="19" s="1"/>
  <c r="U103" i="19"/>
  <c r="S103" i="19"/>
  <c r="R103" i="19"/>
  <c r="E103" i="19"/>
  <c r="T103" i="19" s="1"/>
  <c r="S102" i="19"/>
  <c r="R102" i="19"/>
  <c r="E102" i="19"/>
  <c r="U102" i="19" s="1"/>
  <c r="S101" i="19"/>
  <c r="R101" i="19"/>
  <c r="E101" i="19"/>
  <c r="U101" i="19" s="1"/>
  <c r="S100" i="19"/>
  <c r="R100" i="19"/>
  <c r="E100" i="19"/>
  <c r="U100" i="19" s="1"/>
  <c r="S99" i="19"/>
  <c r="R99" i="19"/>
  <c r="E99" i="19"/>
  <c r="U99" i="19" s="1"/>
  <c r="S98" i="19"/>
  <c r="R98" i="19"/>
  <c r="E98" i="19"/>
  <c r="U98" i="19" s="1"/>
  <c r="M97" i="19"/>
  <c r="S97" i="19" s="1"/>
  <c r="L97" i="19"/>
  <c r="L114" i="19" s="1"/>
  <c r="R114" i="19" s="1"/>
  <c r="K97" i="19"/>
  <c r="K114" i="19" s="1"/>
  <c r="J97" i="19"/>
  <c r="J114" i="19" s="1"/>
  <c r="I97" i="19"/>
  <c r="I114" i="19" s="1"/>
  <c r="H97" i="19"/>
  <c r="H114" i="19" s="1"/>
  <c r="G97" i="19"/>
  <c r="G114" i="19" s="1"/>
  <c r="F97" i="19"/>
  <c r="F114" i="19" s="1"/>
  <c r="D97" i="19"/>
  <c r="D114" i="19" s="1"/>
  <c r="C97" i="19"/>
  <c r="C114" i="19" s="1"/>
  <c r="B97" i="19"/>
  <c r="B114" i="19" s="1"/>
  <c r="O115" i="20"/>
  <c r="N115" i="20"/>
  <c r="M115" i="20"/>
  <c r="S115" i="20" s="1"/>
  <c r="L115" i="20"/>
  <c r="R115" i="20" s="1"/>
  <c r="K115" i="20"/>
  <c r="J115" i="20"/>
  <c r="I115" i="20"/>
  <c r="H115" i="20"/>
  <c r="G115" i="20"/>
  <c r="F115" i="20"/>
  <c r="D115" i="20"/>
  <c r="C115" i="20"/>
  <c r="B115" i="20"/>
  <c r="O114" i="20"/>
  <c r="N114" i="20"/>
  <c r="U113" i="20"/>
  <c r="T113" i="20"/>
  <c r="S113" i="20"/>
  <c r="R113" i="20"/>
  <c r="S112" i="20"/>
  <c r="R112" i="20"/>
  <c r="E112" i="20"/>
  <c r="T112" i="20" s="1"/>
  <c r="S111" i="20"/>
  <c r="R111" i="20"/>
  <c r="E111" i="20"/>
  <c r="T111" i="20" s="1"/>
  <c r="S110" i="20"/>
  <c r="R110" i="20"/>
  <c r="E110" i="20"/>
  <c r="U110" i="20" s="1"/>
  <c r="S109" i="20"/>
  <c r="R109" i="20"/>
  <c r="E109" i="20"/>
  <c r="T109" i="20" s="1"/>
  <c r="S108" i="20"/>
  <c r="R108" i="20"/>
  <c r="E108" i="20"/>
  <c r="U108" i="20" s="1"/>
  <c r="S107" i="20"/>
  <c r="R107" i="20"/>
  <c r="E107" i="20"/>
  <c r="T107" i="20" s="1"/>
  <c r="U106" i="20"/>
  <c r="T106" i="20"/>
  <c r="S106" i="20"/>
  <c r="R106" i="20"/>
  <c r="E106" i="20"/>
  <c r="S105" i="20"/>
  <c r="R105" i="20"/>
  <c r="E105" i="20"/>
  <c r="U105" i="20" s="1"/>
  <c r="U104" i="20"/>
  <c r="T104" i="20"/>
  <c r="S104" i="20"/>
  <c r="R104" i="20"/>
  <c r="E104" i="20"/>
  <c r="S103" i="20"/>
  <c r="R103" i="20"/>
  <c r="E103" i="20"/>
  <c r="U103" i="20" s="1"/>
  <c r="S102" i="20"/>
  <c r="R102" i="20"/>
  <c r="E102" i="20"/>
  <c r="U102" i="20" s="1"/>
  <c r="S101" i="20"/>
  <c r="R101" i="20"/>
  <c r="E101" i="20"/>
  <c r="U101" i="20" s="1"/>
  <c r="S100" i="20"/>
  <c r="R100" i="20"/>
  <c r="E100" i="20"/>
  <c r="U100" i="20" s="1"/>
  <c r="U99" i="20"/>
  <c r="S99" i="20"/>
  <c r="R99" i="20"/>
  <c r="E99" i="20"/>
  <c r="T99" i="20" s="1"/>
  <c r="S98" i="20"/>
  <c r="R98" i="20"/>
  <c r="E98" i="20"/>
  <c r="U98" i="20" s="1"/>
  <c r="M97" i="20"/>
  <c r="S97" i="20" s="1"/>
  <c r="L97" i="20"/>
  <c r="R97" i="20" s="1"/>
  <c r="K97" i="20"/>
  <c r="K114" i="20" s="1"/>
  <c r="J97" i="20"/>
  <c r="J114" i="20" s="1"/>
  <c r="I97" i="20"/>
  <c r="I114" i="20" s="1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O115" i="21"/>
  <c r="N115" i="21"/>
  <c r="M115" i="21"/>
  <c r="S115" i="21" s="1"/>
  <c r="L115" i="21"/>
  <c r="R115" i="21" s="1"/>
  <c r="K115" i="21"/>
  <c r="J115" i="21"/>
  <c r="I115" i="21"/>
  <c r="H115" i="21"/>
  <c r="G115" i="21"/>
  <c r="F115" i="21"/>
  <c r="D115" i="21"/>
  <c r="C115" i="21"/>
  <c r="B115" i="21"/>
  <c r="O114" i="21"/>
  <c r="N114" i="21"/>
  <c r="U113" i="21"/>
  <c r="T113" i="21"/>
  <c r="S113" i="21"/>
  <c r="R113" i="21"/>
  <c r="S112" i="21"/>
  <c r="R112" i="21"/>
  <c r="E112" i="21"/>
  <c r="T112" i="21" s="1"/>
  <c r="S111" i="21"/>
  <c r="R111" i="21"/>
  <c r="E111" i="21"/>
  <c r="U111" i="21" s="1"/>
  <c r="S110" i="21"/>
  <c r="R110" i="21"/>
  <c r="E110" i="21"/>
  <c r="T110" i="21" s="1"/>
  <c r="S109" i="21"/>
  <c r="R109" i="21"/>
  <c r="E109" i="21"/>
  <c r="U109" i="21" s="1"/>
  <c r="S108" i="21"/>
  <c r="R108" i="21"/>
  <c r="E108" i="21"/>
  <c r="U108" i="21" s="1"/>
  <c r="S107" i="21"/>
  <c r="R107" i="21"/>
  <c r="E107" i="21"/>
  <c r="T107" i="21" s="1"/>
  <c r="S106" i="21"/>
  <c r="R106" i="21"/>
  <c r="E106" i="21"/>
  <c r="U106" i="21" s="1"/>
  <c r="S105" i="21"/>
  <c r="R105" i="21"/>
  <c r="E105" i="21"/>
  <c r="U105" i="21" s="1"/>
  <c r="S104" i="21"/>
  <c r="R104" i="21"/>
  <c r="E104" i="21"/>
  <c r="U104" i="21" s="1"/>
  <c r="T103" i="21"/>
  <c r="S103" i="21"/>
  <c r="R103" i="21"/>
  <c r="E103" i="21"/>
  <c r="U103" i="21" s="1"/>
  <c r="S102" i="21"/>
  <c r="R102" i="21"/>
  <c r="E102" i="21"/>
  <c r="T102" i="21" s="1"/>
  <c r="U101" i="21"/>
  <c r="T101" i="21"/>
  <c r="S101" i="21"/>
  <c r="R101" i="21"/>
  <c r="E101" i="21"/>
  <c r="S100" i="21"/>
  <c r="R100" i="21"/>
  <c r="E100" i="21"/>
  <c r="U100" i="21" s="1"/>
  <c r="U99" i="21"/>
  <c r="S99" i="21"/>
  <c r="R99" i="21"/>
  <c r="E99" i="21"/>
  <c r="T99" i="21" s="1"/>
  <c r="S98" i="21"/>
  <c r="R98" i="21"/>
  <c r="E98" i="21"/>
  <c r="U98" i="21" s="1"/>
  <c r="M97" i="21"/>
  <c r="S97" i="21" s="1"/>
  <c r="L97" i="21"/>
  <c r="R97" i="21" s="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O115" i="1"/>
  <c r="N115" i="1"/>
  <c r="M115" i="1"/>
  <c r="S115" i="1" s="1"/>
  <c r="L115" i="1"/>
  <c r="R115" i="1" s="1"/>
  <c r="K115" i="1"/>
  <c r="J115" i="1"/>
  <c r="I115" i="1"/>
  <c r="H115" i="1"/>
  <c r="G115" i="1"/>
  <c r="F115" i="1"/>
  <c r="D115" i="1"/>
  <c r="C115" i="1"/>
  <c r="B115" i="1"/>
  <c r="O114" i="1"/>
  <c r="N114" i="1"/>
  <c r="U113" i="1"/>
  <c r="T113" i="1"/>
  <c r="S113" i="1"/>
  <c r="R113" i="1"/>
  <c r="S112" i="1"/>
  <c r="R112" i="1"/>
  <c r="E112" i="1"/>
  <c r="U112" i="1" s="1"/>
  <c r="S111" i="1"/>
  <c r="R111" i="1"/>
  <c r="E111" i="1"/>
  <c r="T111" i="1" s="1"/>
  <c r="S110" i="1"/>
  <c r="R110" i="1"/>
  <c r="E110" i="1"/>
  <c r="U110" i="1" s="1"/>
  <c r="S109" i="1"/>
  <c r="R109" i="1"/>
  <c r="E109" i="1"/>
  <c r="U109" i="1" s="1"/>
  <c r="S108" i="1"/>
  <c r="R108" i="1"/>
  <c r="E108" i="1"/>
  <c r="U108" i="1" s="1"/>
  <c r="T107" i="1"/>
  <c r="S107" i="1"/>
  <c r="R107" i="1"/>
  <c r="E107" i="1"/>
  <c r="U107" i="1" s="1"/>
  <c r="S106" i="1"/>
  <c r="R106" i="1"/>
  <c r="E106" i="1"/>
  <c r="U106" i="1" s="1"/>
  <c r="U105" i="1"/>
  <c r="T105" i="1"/>
  <c r="S105" i="1"/>
  <c r="R105" i="1"/>
  <c r="E105" i="1"/>
  <c r="S104" i="1"/>
  <c r="R104" i="1"/>
  <c r="E104" i="1"/>
  <c r="U104" i="1" s="1"/>
  <c r="U103" i="1"/>
  <c r="S103" i="1"/>
  <c r="R103" i="1"/>
  <c r="E103" i="1"/>
  <c r="T103" i="1" s="1"/>
  <c r="S102" i="1"/>
  <c r="R102" i="1"/>
  <c r="E102" i="1"/>
  <c r="U102" i="1" s="1"/>
  <c r="S101" i="1"/>
  <c r="R101" i="1"/>
  <c r="E101" i="1"/>
  <c r="U101" i="1" s="1"/>
  <c r="S100" i="1"/>
  <c r="R100" i="1"/>
  <c r="E100" i="1"/>
  <c r="U100" i="1" s="1"/>
  <c r="S99" i="1"/>
  <c r="R99" i="1"/>
  <c r="E99" i="1"/>
  <c r="U99" i="1" s="1"/>
  <c r="S98" i="1"/>
  <c r="R98" i="1"/>
  <c r="E98" i="1"/>
  <c r="U98" i="1" s="1"/>
  <c r="M97" i="1"/>
  <c r="M114" i="1" s="1"/>
  <c r="S114" i="1" s="1"/>
  <c r="L97" i="1"/>
  <c r="R97" i="1" s="1"/>
  <c r="K97" i="1"/>
  <c r="K114" i="1" s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B114" i="1" s="1"/>
  <c r="E86" i="2"/>
  <c r="E85" i="2"/>
  <c r="E84" i="2"/>
  <c r="E82" i="2" s="1"/>
  <c r="E83" i="2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2" i="9" s="1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2" i="12" s="1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2" i="13" s="1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2" i="18" s="1"/>
  <c r="E84" i="18"/>
  <c r="E83" i="18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3" i="20"/>
  <c r="E82" i="20" s="1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2" i="21" s="1"/>
  <c r="E85" i="21"/>
  <c r="E84" i="21"/>
  <c r="E83" i="2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1"/>
  <c r="E85" i="1"/>
  <c r="E84" i="1"/>
  <c r="E83" i="1"/>
  <c r="E82" i="1" s="1"/>
  <c r="M82" i="1"/>
  <c r="L82" i="1"/>
  <c r="K82" i="1"/>
  <c r="J82" i="1"/>
  <c r="I82" i="1"/>
  <c r="H82" i="1"/>
  <c r="G82" i="1"/>
  <c r="F82" i="1"/>
  <c r="D82" i="1"/>
  <c r="C82" i="1"/>
  <c r="B82" i="1"/>
  <c r="A79" i="1"/>
  <c r="S96" i="21"/>
  <c r="R96" i="21"/>
  <c r="Q96" i="21"/>
  <c r="P96" i="21"/>
  <c r="E96" i="21"/>
  <c r="U96" i="21" s="1"/>
  <c r="S95" i="21"/>
  <c r="R95" i="21"/>
  <c r="Q95" i="21"/>
  <c r="P95" i="21"/>
  <c r="E95" i="21"/>
  <c r="U95" i="21" s="1"/>
  <c r="U94" i="21"/>
  <c r="S94" i="21"/>
  <c r="R94" i="21"/>
  <c r="Q94" i="21"/>
  <c r="P94" i="21"/>
  <c r="E94" i="21"/>
  <c r="T94" i="21" s="1"/>
  <c r="S93" i="21"/>
  <c r="R93" i="21"/>
  <c r="Q93" i="21"/>
  <c r="P93" i="21"/>
  <c r="E93" i="21"/>
  <c r="U93" i="21" s="1"/>
  <c r="U92" i="21"/>
  <c r="S92" i="21"/>
  <c r="R92" i="21"/>
  <c r="Q92" i="21"/>
  <c r="P92" i="21"/>
  <c r="E92" i="21"/>
  <c r="T92" i="21" s="1"/>
  <c r="U91" i="21"/>
  <c r="S91" i="21"/>
  <c r="R91" i="21"/>
  <c r="Q91" i="21"/>
  <c r="P91" i="21"/>
  <c r="E91" i="21"/>
  <c r="T91" i="21" s="1"/>
  <c r="T90" i="21"/>
  <c r="S90" i="21"/>
  <c r="R90" i="21"/>
  <c r="Q90" i="21"/>
  <c r="P90" i="21"/>
  <c r="E90" i="21"/>
  <c r="U90" i="21" s="1"/>
  <c r="U89" i="21"/>
  <c r="S89" i="21"/>
  <c r="R89" i="21"/>
  <c r="Q89" i="21"/>
  <c r="P89" i="21"/>
  <c r="E89" i="21"/>
  <c r="T89" i="21" s="1"/>
  <c r="S88" i="21"/>
  <c r="R88" i="21"/>
  <c r="R87" i="21" s="1"/>
  <c r="Q88" i="21"/>
  <c r="P88" i="21"/>
  <c r="E88" i="21"/>
  <c r="U88" i="21" s="1"/>
  <c r="O75" i="21"/>
  <c r="N75" i="21"/>
  <c r="M75" i="21"/>
  <c r="S75" i="21" s="1"/>
  <c r="L75" i="21"/>
  <c r="K75" i="21"/>
  <c r="J75" i="21"/>
  <c r="I75" i="21"/>
  <c r="H75" i="21"/>
  <c r="G75" i="21"/>
  <c r="F75" i="21"/>
  <c r="C75" i="21"/>
  <c r="B75" i="21"/>
  <c r="E75" i="21" s="1"/>
  <c r="O74" i="21"/>
  <c r="N74" i="21"/>
  <c r="M74" i="21"/>
  <c r="S74" i="21" s="1"/>
  <c r="L74" i="21"/>
  <c r="R74" i="21" s="1"/>
  <c r="K74" i="21"/>
  <c r="J74" i="21"/>
  <c r="I74" i="21"/>
  <c r="Q74" i="21" s="1"/>
  <c r="H74" i="21"/>
  <c r="P74" i="21" s="1"/>
  <c r="G74" i="21"/>
  <c r="F74" i="21"/>
  <c r="C74" i="21"/>
  <c r="B74" i="21"/>
  <c r="E74" i="21" s="1"/>
  <c r="Q73" i="21"/>
  <c r="O73" i="21"/>
  <c r="N73" i="21"/>
  <c r="M73" i="21"/>
  <c r="S73" i="21" s="1"/>
  <c r="L73" i="21"/>
  <c r="R73" i="21" s="1"/>
  <c r="K73" i="21"/>
  <c r="J73" i="21"/>
  <c r="I73" i="21"/>
  <c r="H73" i="21"/>
  <c r="P73" i="21" s="1"/>
  <c r="G73" i="21"/>
  <c r="F73" i="21"/>
  <c r="C73" i="21"/>
  <c r="B73" i="21"/>
  <c r="E73" i="21" s="1"/>
  <c r="T72" i="21"/>
  <c r="S72" i="21"/>
  <c r="R72" i="21"/>
  <c r="Q72" i="21"/>
  <c r="P72" i="21"/>
  <c r="E72" i="21"/>
  <c r="U72" i="21" s="1"/>
  <c r="S71" i="21"/>
  <c r="R71" i="21"/>
  <c r="Q71" i="21"/>
  <c r="P71" i="21"/>
  <c r="E71" i="21"/>
  <c r="U71" i="21" s="1"/>
  <c r="O69" i="21"/>
  <c r="N69" i="21"/>
  <c r="M69" i="21"/>
  <c r="S69" i="21" s="1"/>
  <c r="L69" i="21"/>
  <c r="K69" i="21"/>
  <c r="J69" i="21"/>
  <c r="I69" i="21"/>
  <c r="H69" i="21"/>
  <c r="G69" i="21"/>
  <c r="F69" i="21"/>
  <c r="C69" i="21"/>
  <c r="B69" i="21"/>
  <c r="E69" i="21" s="1"/>
  <c r="S68" i="21"/>
  <c r="Q68" i="21"/>
  <c r="O68" i="21"/>
  <c r="N68" i="21"/>
  <c r="M68" i="21"/>
  <c r="L68" i="21"/>
  <c r="R68" i="21" s="1"/>
  <c r="K68" i="21"/>
  <c r="J68" i="21"/>
  <c r="I68" i="21"/>
  <c r="H68" i="21"/>
  <c r="P68" i="21" s="1"/>
  <c r="G68" i="21"/>
  <c r="F68" i="21"/>
  <c r="C68" i="21"/>
  <c r="B68" i="21"/>
  <c r="E68" i="21" s="1"/>
  <c r="T67" i="21"/>
  <c r="S67" i="21"/>
  <c r="R67" i="21"/>
  <c r="Q67" i="21"/>
  <c r="P67" i="21"/>
  <c r="E67" i="21"/>
  <c r="U67" i="21" s="1"/>
  <c r="U66" i="21"/>
  <c r="S66" i="21"/>
  <c r="R66" i="21"/>
  <c r="Q66" i="21"/>
  <c r="P66" i="21"/>
  <c r="E66" i="21"/>
  <c r="T66" i="21" s="1"/>
  <c r="S65" i="21"/>
  <c r="R65" i="21"/>
  <c r="Q65" i="21"/>
  <c r="P65" i="21"/>
  <c r="E65" i="21"/>
  <c r="U65" i="21" s="1"/>
  <c r="S64" i="21"/>
  <c r="R64" i="21"/>
  <c r="Q64" i="21"/>
  <c r="P64" i="21"/>
  <c r="E64" i="21"/>
  <c r="U64" i="21" s="1"/>
  <c r="S63" i="21"/>
  <c r="R63" i="21"/>
  <c r="Q63" i="21"/>
  <c r="P63" i="21"/>
  <c r="E63" i="21"/>
  <c r="T63" i="21" s="1"/>
  <c r="O61" i="21"/>
  <c r="N61" i="21"/>
  <c r="M61" i="21"/>
  <c r="S61" i="21" s="1"/>
  <c r="L61" i="21"/>
  <c r="R61" i="21" s="1"/>
  <c r="K61" i="21"/>
  <c r="J61" i="21"/>
  <c r="I61" i="21"/>
  <c r="H61" i="21"/>
  <c r="C61" i="21"/>
  <c r="B61" i="21"/>
  <c r="E61" i="21" s="1"/>
  <c r="U60" i="21"/>
  <c r="T60" i="21"/>
  <c r="S60" i="21"/>
  <c r="R60" i="21"/>
  <c r="Q60" i="21"/>
  <c r="P60" i="21"/>
  <c r="E60" i="21"/>
  <c r="S59" i="21"/>
  <c r="R59" i="21"/>
  <c r="Q59" i="21"/>
  <c r="P59" i="21"/>
  <c r="E59" i="21"/>
  <c r="T59" i="21" s="1"/>
  <c r="T58" i="21"/>
  <c r="S58" i="21"/>
  <c r="R58" i="21"/>
  <c r="Q58" i="21"/>
  <c r="P58" i="21"/>
  <c r="E58" i="21"/>
  <c r="U58" i="21" s="1"/>
  <c r="U57" i="21"/>
  <c r="S57" i="21"/>
  <c r="R57" i="21"/>
  <c r="Q57" i="21"/>
  <c r="P57" i="21"/>
  <c r="E57" i="21"/>
  <c r="T57" i="21" s="1"/>
  <c r="O55" i="21"/>
  <c r="N55" i="21"/>
  <c r="M55" i="21"/>
  <c r="S55" i="21" s="1"/>
  <c r="L55" i="21"/>
  <c r="R55" i="21" s="1"/>
  <c r="K55" i="21"/>
  <c r="J55" i="21"/>
  <c r="I55" i="21"/>
  <c r="H55" i="21"/>
  <c r="G55" i="21"/>
  <c r="F55" i="21"/>
  <c r="C55" i="21"/>
  <c r="B55" i="21"/>
  <c r="U54" i="21"/>
  <c r="S54" i="21"/>
  <c r="R54" i="21"/>
  <c r="Q54" i="21"/>
  <c r="P54" i="21"/>
  <c r="E54" i="21"/>
  <c r="T54" i="21" s="1"/>
  <c r="S53" i="21"/>
  <c r="R53" i="21"/>
  <c r="Q53" i="21"/>
  <c r="P53" i="21"/>
  <c r="E53" i="21"/>
  <c r="U53" i="21" s="1"/>
  <c r="S52" i="21"/>
  <c r="R52" i="21"/>
  <c r="Q52" i="21"/>
  <c r="P52" i="21"/>
  <c r="E52" i="21"/>
  <c r="U52" i="21" s="1"/>
  <c r="S51" i="21"/>
  <c r="R51" i="21"/>
  <c r="Q51" i="21"/>
  <c r="P51" i="21"/>
  <c r="E51" i="21"/>
  <c r="U51" i="21" s="1"/>
  <c r="S50" i="21"/>
  <c r="R50" i="21"/>
  <c r="Q50" i="21"/>
  <c r="P50" i="21"/>
  <c r="E50" i="21"/>
  <c r="U50" i="21" s="1"/>
  <c r="T49" i="21"/>
  <c r="S49" i="21"/>
  <c r="R49" i="21"/>
  <c r="Q49" i="21"/>
  <c r="P49" i="21"/>
  <c r="E49" i="21"/>
  <c r="U49" i="21" s="1"/>
  <c r="U48" i="21"/>
  <c r="S48" i="21"/>
  <c r="R48" i="21"/>
  <c r="Q48" i="21"/>
  <c r="P48" i="21"/>
  <c r="E48" i="21"/>
  <c r="T48" i="21" s="1"/>
  <c r="S47" i="21"/>
  <c r="R47" i="21"/>
  <c r="Q47" i="21"/>
  <c r="P47" i="21"/>
  <c r="E47" i="21"/>
  <c r="U47" i="21" s="1"/>
  <c r="U46" i="21"/>
  <c r="S46" i="21"/>
  <c r="R46" i="21"/>
  <c r="Q46" i="21"/>
  <c r="P46" i="21"/>
  <c r="E46" i="21"/>
  <c r="T46" i="21" s="1"/>
  <c r="S45" i="21"/>
  <c r="R45" i="21"/>
  <c r="Q45" i="21"/>
  <c r="P45" i="21"/>
  <c r="E45" i="21"/>
  <c r="U45" i="21" s="1"/>
  <c r="S44" i="21"/>
  <c r="R44" i="21"/>
  <c r="Q44" i="21"/>
  <c r="P44" i="21"/>
  <c r="E44" i="21"/>
  <c r="U44" i="21" s="1"/>
  <c r="O42" i="21"/>
  <c r="N42" i="21"/>
  <c r="M42" i="21"/>
  <c r="S42" i="21" s="1"/>
  <c r="L42" i="21"/>
  <c r="R42" i="21" s="1"/>
  <c r="K42" i="21"/>
  <c r="J42" i="21"/>
  <c r="I42" i="21"/>
  <c r="H42" i="21"/>
  <c r="G42" i="21"/>
  <c r="F42" i="21"/>
  <c r="C42" i="21"/>
  <c r="B42" i="21"/>
  <c r="S41" i="21"/>
  <c r="R41" i="21"/>
  <c r="Q41" i="21"/>
  <c r="P41" i="21"/>
  <c r="E41" i="21"/>
  <c r="U41" i="21" s="1"/>
  <c r="U40" i="21"/>
  <c r="T40" i="21"/>
  <c r="S40" i="21"/>
  <c r="R40" i="21"/>
  <c r="Q40" i="21"/>
  <c r="P40" i="21"/>
  <c r="E40" i="21"/>
  <c r="U39" i="21"/>
  <c r="T39" i="21"/>
  <c r="S39" i="21"/>
  <c r="R39" i="21"/>
  <c r="Q39" i="21"/>
  <c r="P39" i="21"/>
  <c r="E39" i="21"/>
  <c r="T38" i="21"/>
  <c r="S38" i="21"/>
  <c r="R38" i="21"/>
  <c r="Q38" i="21"/>
  <c r="P38" i="21"/>
  <c r="E38" i="21"/>
  <c r="U38" i="21" s="1"/>
  <c r="S37" i="21"/>
  <c r="R37" i="21"/>
  <c r="Q37" i="21"/>
  <c r="P37" i="21"/>
  <c r="E37" i="21"/>
  <c r="U37" i="21" s="1"/>
  <c r="S35" i="21"/>
  <c r="O35" i="21"/>
  <c r="N35" i="21"/>
  <c r="M35" i="21"/>
  <c r="L35" i="21"/>
  <c r="R35" i="21" s="1"/>
  <c r="K35" i="21"/>
  <c r="J35" i="21"/>
  <c r="I35" i="21"/>
  <c r="Q35" i="21" s="1"/>
  <c r="H35" i="21"/>
  <c r="P35" i="21" s="1"/>
  <c r="G35" i="21"/>
  <c r="F35" i="21"/>
  <c r="C35" i="21"/>
  <c r="B35" i="21"/>
  <c r="E35" i="21" s="1"/>
  <c r="S34" i="21"/>
  <c r="R34" i="21"/>
  <c r="Q34" i="21"/>
  <c r="P34" i="21"/>
  <c r="E34" i="21"/>
  <c r="U34" i="21" s="1"/>
  <c r="O32" i="21"/>
  <c r="N32" i="21"/>
  <c r="M32" i="21"/>
  <c r="S32" i="21" s="1"/>
  <c r="L32" i="21"/>
  <c r="R32" i="21" s="1"/>
  <c r="K32" i="21"/>
  <c r="J32" i="21"/>
  <c r="I32" i="21"/>
  <c r="Q32" i="21" s="1"/>
  <c r="H32" i="21"/>
  <c r="G32" i="21"/>
  <c r="F32" i="21"/>
  <c r="C32" i="21"/>
  <c r="B32" i="21"/>
  <c r="S31" i="21"/>
  <c r="R31" i="21"/>
  <c r="Q31" i="21"/>
  <c r="P31" i="21"/>
  <c r="E31" i="21"/>
  <c r="U31" i="21" s="1"/>
  <c r="U30" i="21"/>
  <c r="T30" i="21"/>
  <c r="S30" i="21"/>
  <c r="R30" i="21"/>
  <c r="Q30" i="21"/>
  <c r="P30" i="21"/>
  <c r="E30" i="21"/>
  <c r="S29" i="21"/>
  <c r="R29" i="21"/>
  <c r="Q29" i="21"/>
  <c r="P29" i="21"/>
  <c r="E29" i="21"/>
  <c r="U29" i="21" s="1"/>
  <c r="S28" i="21"/>
  <c r="R28" i="21"/>
  <c r="Q28" i="21"/>
  <c r="P28" i="21"/>
  <c r="E28" i="21"/>
  <c r="U28" i="21" s="1"/>
  <c r="O26" i="21"/>
  <c r="N26" i="21"/>
  <c r="M26" i="21"/>
  <c r="S26" i="21" s="1"/>
  <c r="L26" i="21"/>
  <c r="R26" i="21" s="1"/>
  <c r="K26" i="21"/>
  <c r="J26" i="21"/>
  <c r="I26" i="21"/>
  <c r="H26" i="21"/>
  <c r="G26" i="21"/>
  <c r="F26" i="21"/>
  <c r="C26" i="21"/>
  <c r="E26" i="21" s="1"/>
  <c r="B26" i="21"/>
  <c r="S25" i="21"/>
  <c r="R25" i="21"/>
  <c r="Q25" i="21"/>
  <c r="P25" i="21"/>
  <c r="E25" i="21"/>
  <c r="U25" i="21" s="1"/>
  <c r="S24" i="21"/>
  <c r="R24" i="21"/>
  <c r="Q24" i="21"/>
  <c r="P24" i="21"/>
  <c r="E24" i="21"/>
  <c r="U24" i="21" s="1"/>
  <c r="U23" i="21"/>
  <c r="T23" i="21"/>
  <c r="S23" i="21"/>
  <c r="R23" i="21"/>
  <c r="Q23" i="21"/>
  <c r="P23" i="21"/>
  <c r="E23" i="21"/>
  <c r="U22" i="21"/>
  <c r="T22" i="21"/>
  <c r="S22" i="21"/>
  <c r="R22" i="21"/>
  <c r="Q22" i="21"/>
  <c r="P22" i="21"/>
  <c r="E22" i="21"/>
  <c r="T21" i="21"/>
  <c r="S21" i="21"/>
  <c r="R21" i="21"/>
  <c r="Q21" i="21"/>
  <c r="P21" i="21"/>
  <c r="E21" i="21"/>
  <c r="U21" i="21" s="1"/>
  <c r="S20" i="21"/>
  <c r="R20" i="21"/>
  <c r="Q20" i="21"/>
  <c r="P20" i="21"/>
  <c r="E20" i="21"/>
  <c r="U20" i="21" s="1"/>
  <c r="U19" i="21"/>
  <c r="T19" i="21"/>
  <c r="S19" i="21"/>
  <c r="R19" i="21"/>
  <c r="Q19" i="21"/>
  <c r="P19" i="21"/>
  <c r="E19" i="21"/>
  <c r="O17" i="21"/>
  <c r="N17" i="21"/>
  <c r="R17" i="21" s="1"/>
  <c r="M17" i="21"/>
  <c r="S17" i="21" s="1"/>
  <c r="L17" i="21"/>
  <c r="K17" i="21"/>
  <c r="J17" i="21"/>
  <c r="I17" i="21"/>
  <c r="Q17" i="21" s="1"/>
  <c r="H17" i="21"/>
  <c r="P17" i="21" s="1"/>
  <c r="G17" i="21"/>
  <c r="F17" i="21"/>
  <c r="E17" i="21"/>
  <c r="C17" i="21"/>
  <c r="B17" i="21"/>
  <c r="U16" i="21"/>
  <c r="T16" i="21"/>
  <c r="S16" i="21"/>
  <c r="R16" i="21"/>
  <c r="Q16" i="21"/>
  <c r="P16" i="21"/>
  <c r="E16" i="21"/>
  <c r="S15" i="21"/>
  <c r="R15" i="21"/>
  <c r="Q15" i="21"/>
  <c r="P15" i="21"/>
  <c r="E15" i="21"/>
  <c r="U15" i="21" s="1"/>
  <c r="S14" i="21"/>
  <c r="R14" i="21"/>
  <c r="Q14" i="21"/>
  <c r="P14" i="21"/>
  <c r="E14" i="21"/>
  <c r="U14" i="21" s="1"/>
  <c r="S13" i="21"/>
  <c r="R13" i="21"/>
  <c r="Q13" i="21"/>
  <c r="P13" i="21"/>
  <c r="E13" i="21"/>
  <c r="U13" i="21" s="1"/>
  <c r="U12" i="21"/>
  <c r="T12" i="21"/>
  <c r="S12" i="21"/>
  <c r="R12" i="21"/>
  <c r="Q12" i="21"/>
  <c r="P12" i="21"/>
  <c r="E12" i="21"/>
  <c r="U11" i="21"/>
  <c r="T11" i="21"/>
  <c r="S11" i="21"/>
  <c r="R11" i="21"/>
  <c r="Q11" i="21"/>
  <c r="P11" i="21"/>
  <c r="E11" i="21"/>
  <c r="T10" i="21"/>
  <c r="S10" i="21"/>
  <c r="R10" i="21"/>
  <c r="Q10" i="21"/>
  <c r="P10" i="21"/>
  <c r="E10" i="21"/>
  <c r="U10" i="21" s="1"/>
  <c r="S9" i="21"/>
  <c r="R9" i="21"/>
  <c r="Q9" i="21"/>
  <c r="P9" i="21"/>
  <c r="E9" i="21"/>
  <c r="U9" i="21" s="1"/>
  <c r="U96" i="20"/>
  <c r="T96" i="20"/>
  <c r="S96" i="20"/>
  <c r="R96" i="20"/>
  <c r="Q96" i="20"/>
  <c r="P96" i="20"/>
  <c r="E96" i="20"/>
  <c r="S95" i="20"/>
  <c r="R95" i="20"/>
  <c r="Q95" i="20"/>
  <c r="P95" i="20"/>
  <c r="E95" i="20"/>
  <c r="U95" i="20" s="1"/>
  <c r="S94" i="20"/>
  <c r="R94" i="20"/>
  <c r="Q94" i="20"/>
  <c r="P94" i="20"/>
  <c r="E94" i="20"/>
  <c r="U94" i="20" s="1"/>
  <c r="U93" i="20"/>
  <c r="S93" i="20"/>
  <c r="R93" i="20"/>
  <c r="Q93" i="20"/>
  <c r="P93" i="20"/>
  <c r="E93" i="20"/>
  <c r="T93" i="20" s="1"/>
  <c r="U92" i="20"/>
  <c r="T92" i="20"/>
  <c r="S92" i="20"/>
  <c r="R92" i="20"/>
  <c r="Q92" i="20"/>
  <c r="P92" i="20"/>
  <c r="E92" i="20"/>
  <c r="U91" i="20"/>
  <c r="T91" i="20"/>
  <c r="S91" i="20"/>
  <c r="R91" i="20"/>
  <c r="Q91" i="20"/>
  <c r="P91" i="20"/>
  <c r="E91" i="20"/>
  <c r="T90" i="20"/>
  <c r="S90" i="20"/>
  <c r="R90" i="20"/>
  <c r="Q90" i="20"/>
  <c r="P90" i="20"/>
  <c r="E90" i="20"/>
  <c r="U90" i="20" s="1"/>
  <c r="S89" i="20"/>
  <c r="R89" i="20"/>
  <c r="Q89" i="20"/>
  <c r="P89" i="20"/>
  <c r="E89" i="20"/>
  <c r="U89" i="20" s="1"/>
  <c r="U88" i="20"/>
  <c r="T88" i="20"/>
  <c r="S88" i="20"/>
  <c r="R88" i="20"/>
  <c r="Q88" i="20"/>
  <c r="Q87" i="20" s="1"/>
  <c r="P88" i="20"/>
  <c r="E88" i="20"/>
  <c r="W75" i="20"/>
  <c r="V75" i="20"/>
  <c r="O75" i="20"/>
  <c r="N75" i="20"/>
  <c r="M75" i="20"/>
  <c r="L75" i="20"/>
  <c r="R75" i="20" s="1"/>
  <c r="K75" i="20"/>
  <c r="J75" i="20"/>
  <c r="I75" i="20"/>
  <c r="H75" i="20"/>
  <c r="G75" i="20"/>
  <c r="F75" i="20"/>
  <c r="C75" i="20"/>
  <c r="B75" i="20"/>
  <c r="R74" i="20"/>
  <c r="O74" i="20"/>
  <c r="N74" i="20"/>
  <c r="M74" i="20"/>
  <c r="S74" i="20" s="1"/>
  <c r="L74" i="20"/>
  <c r="K74" i="20"/>
  <c r="J74" i="20"/>
  <c r="I74" i="20"/>
  <c r="Q74" i="20" s="1"/>
  <c r="H74" i="20"/>
  <c r="P74" i="20" s="1"/>
  <c r="G74" i="20"/>
  <c r="F74" i="20"/>
  <c r="E74" i="20"/>
  <c r="C74" i="20"/>
  <c r="B74" i="20"/>
  <c r="S73" i="20"/>
  <c r="R73" i="20"/>
  <c r="O73" i="20"/>
  <c r="N73" i="20"/>
  <c r="M73" i="20"/>
  <c r="L73" i="20"/>
  <c r="K73" i="20"/>
  <c r="J73" i="20"/>
  <c r="I73" i="20"/>
  <c r="Q73" i="20" s="1"/>
  <c r="H73" i="20"/>
  <c r="P73" i="20" s="1"/>
  <c r="G73" i="20"/>
  <c r="F73" i="20"/>
  <c r="C73" i="20"/>
  <c r="B73" i="20"/>
  <c r="E73" i="20" s="1"/>
  <c r="U72" i="20"/>
  <c r="T72" i="20"/>
  <c r="S72" i="20"/>
  <c r="R72" i="20"/>
  <c r="Q72" i="20"/>
  <c r="P72" i="20"/>
  <c r="E72" i="20"/>
  <c r="U71" i="20"/>
  <c r="T71" i="20"/>
  <c r="S71" i="20"/>
  <c r="R71" i="20"/>
  <c r="Q71" i="20"/>
  <c r="P71" i="20"/>
  <c r="E71" i="20"/>
  <c r="W69" i="20"/>
  <c r="V69" i="20"/>
  <c r="O69" i="20"/>
  <c r="N69" i="20"/>
  <c r="M69" i="20"/>
  <c r="L69" i="20"/>
  <c r="K69" i="20"/>
  <c r="J69" i="20"/>
  <c r="I69" i="20"/>
  <c r="H69" i="20"/>
  <c r="G69" i="20"/>
  <c r="F69" i="20"/>
  <c r="C69" i="20"/>
  <c r="B69" i="20"/>
  <c r="E69" i="20" s="1"/>
  <c r="O68" i="20"/>
  <c r="N68" i="20"/>
  <c r="M68" i="20"/>
  <c r="S68" i="20" s="1"/>
  <c r="L68" i="20"/>
  <c r="R68" i="20" s="1"/>
  <c r="K68" i="20"/>
  <c r="J68" i="20"/>
  <c r="I68" i="20"/>
  <c r="Q68" i="20" s="1"/>
  <c r="H68" i="20"/>
  <c r="G68" i="20"/>
  <c r="F68" i="20"/>
  <c r="C68" i="20"/>
  <c r="B68" i="20"/>
  <c r="E68" i="20" s="1"/>
  <c r="S67" i="20"/>
  <c r="R67" i="20"/>
  <c r="Q67" i="20"/>
  <c r="P67" i="20"/>
  <c r="E67" i="20"/>
  <c r="U67" i="20" s="1"/>
  <c r="U66" i="20"/>
  <c r="S66" i="20"/>
  <c r="R66" i="20"/>
  <c r="Q66" i="20"/>
  <c r="P66" i="20"/>
  <c r="E66" i="20"/>
  <c r="T66" i="20" s="1"/>
  <c r="S65" i="20"/>
  <c r="R65" i="20"/>
  <c r="Q65" i="20"/>
  <c r="P65" i="20"/>
  <c r="E65" i="20"/>
  <c r="U65" i="20" s="1"/>
  <c r="U64" i="20"/>
  <c r="S64" i="20"/>
  <c r="R64" i="20"/>
  <c r="Q64" i="20"/>
  <c r="P64" i="20"/>
  <c r="E64" i="20"/>
  <c r="T64" i="20" s="1"/>
  <c r="T63" i="20"/>
  <c r="S63" i="20"/>
  <c r="R63" i="20"/>
  <c r="Q63" i="20"/>
  <c r="P63" i="20"/>
  <c r="E63" i="20"/>
  <c r="U63" i="20" s="1"/>
  <c r="O61" i="20"/>
  <c r="N61" i="20"/>
  <c r="M61" i="20"/>
  <c r="S61" i="20" s="1"/>
  <c r="L61" i="20"/>
  <c r="R61" i="20" s="1"/>
  <c r="K61" i="20"/>
  <c r="J61" i="20"/>
  <c r="I61" i="20"/>
  <c r="H61" i="20"/>
  <c r="C61" i="20"/>
  <c r="B61" i="20"/>
  <c r="E61" i="20" s="1"/>
  <c r="U60" i="20"/>
  <c r="T60" i="20"/>
  <c r="S60" i="20"/>
  <c r="R60" i="20"/>
  <c r="Q60" i="20"/>
  <c r="P60" i="20"/>
  <c r="E60" i="20"/>
  <c r="S59" i="20"/>
  <c r="R59" i="20"/>
  <c r="Q59" i="20"/>
  <c r="P59" i="20"/>
  <c r="E59" i="20"/>
  <c r="U59" i="20" s="1"/>
  <c r="S58" i="20"/>
  <c r="R58" i="20"/>
  <c r="Q58" i="20"/>
  <c r="P58" i="20"/>
  <c r="E58" i="20"/>
  <c r="U58" i="20" s="1"/>
  <c r="S57" i="20"/>
  <c r="R57" i="20"/>
  <c r="Q57" i="20"/>
  <c r="P57" i="20"/>
  <c r="E57" i="20"/>
  <c r="T57" i="20" s="1"/>
  <c r="O55" i="20"/>
  <c r="N55" i="20"/>
  <c r="M55" i="20"/>
  <c r="S55" i="20" s="1"/>
  <c r="L55" i="20"/>
  <c r="R55" i="20" s="1"/>
  <c r="K55" i="20"/>
  <c r="J55" i="20"/>
  <c r="I55" i="20"/>
  <c r="H55" i="20"/>
  <c r="G55" i="20"/>
  <c r="F55" i="20"/>
  <c r="C55" i="20"/>
  <c r="B55" i="20"/>
  <c r="U54" i="20"/>
  <c r="S54" i="20"/>
  <c r="R54" i="20"/>
  <c r="Q54" i="20"/>
  <c r="P54" i="20"/>
  <c r="E54" i="20"/>
  <c r="T54" i="20" s="1"/>
  <c r="U53" i="20"/>
  <c r="T53" i="20"/>
  <c r="S53" i="20"/>
  <c r="R53" i="20"/>
  <c r="Q53" i="20"/>
  <c r="P53" i="20"/>
  <c r="E53" i="20"/>
  <c r="T52" i="20"/>
  <c r="S52" i="20"/>
  <c r="R52" i="20"/>
  <c r="Q52" i="20"/>
  <c r="P52" i="20"/>
  <c r="E52" i="20"/>
  <c r="U52" i="20" s="1"/>
  <c r="S51" i="20"/>
  <c r="R51" i="20"/>
  <c r="Q51" i="20"/>
  <c r="P51" i="20"/>
  <c r="E51" i="20"/>
  <c r="U51" i="20" s="1"/>
  <c r="U50" i="20"/>
  <c r="S50" i="20"/>
  <c r="R50" i="20"/>
  <c r="Q50" i="20"/>
  <c r="P50" i="20"/>
  <c r="E50" i="20"/>
  <c r="T50" i="20" s="1"/>
  <c r="U49" i="20"/>
  <c r="T49" i="20"/>
  <c r="S49" i="20"/>
  <c r="R49" i="20"/>
  <c r="Q49" i="20"/>
  <c r="P49" i="20"/>
  <c r="E49" i="20"/>
  <c r="S48" i="20"/>
  <c r="R48" i="20"/>
  <c r="Q48" i="20"/>
  <c r="P48" i="20"/>
  <c r="E48" i="20"/>
  <c r="U48" i="20" s="1"/>
  <c r="S47" i="20"/>
  <c r="R47" i="20"/>
  <c r="Q47" i="20"/>
  <c r="P47" i="20"/>
  <c r="E47" i="20"/>
  <c r="U47" i="20" s="1"/>
  <c r="U46" i="20"/>
  <c r="S46" i="20"/>
  <c r="R46" i="20"/>
  <c r="Q46" i="20"/>
  <c r="P46" i="20"/>
  <c r="E46" i="20"/>
  <c r="T46" i="20" s="1"/>
  <c r="U45" i="20"/>
  <c r="T45" i="20"/>
  <c r="S45" i="20"/>
  <c r="R45" i="20"/>
  <c r="Q45" i="20"/>
  <c r="P45" i="20"/>
  <c r="E45" i="20"/>
  <c r="U44" i="20"/>
  <c r="T44" i="20"/>
  <c r="S44" i="20"/>
  <c r="R44" i="20"/>
  <c r="Q44" i="20"/>
  <c r="P44" i="20"/>
  <c r="E44" i="20"/>
  <c r="O42" i="20"/>
  <c r="N42" i="20"/>
  <c r="M42" i="20"/>
  <c r="S42" i="20" s="1"/>
  <c r="L42" i="20"/>
  <c r="R42" i="20" s="1"/>
  <c r="K42" i="20"/>
  <c r="J42" i="20"/>
  <c r="I42" i="20"/>
  <c r="H42" i="20"/>
  <c r="G42" i="20"/>
  <c r="F42" i="20"/>
  <c r="C42" i="20"/>
  <c r="B42" i="20"/>
  <c r="U41" i="20"/>
  <c r="T41" i="20"/>
  <c r="S41" i="20"/>
  <c r="R41" i="20"/>
  <c r="Q41" i="20"/>
  <c r="P41" i="20"/>
  <c r="E41" i="20"/>
  <c r="T40" i="20"/>
  <c r="S40" i="20"/>
  <c r="R40" i="20"/>
  <c r="Q40" i="20"/>
  <c r="P40" i="20"/>
  <c r="E40" i="20"/>
  <c r="U40" i="20" s="1"/>
  <c r="U39" i="20"/>
  <c r="S39" i="20"/>
  <c r="R39" i="20"/>
  <c r="Q39" i="20"/>
  <c r="P39" i="20"/>
  <c r="E39" i="20"/>
  <c r="T39" i="20" s="1"/>
  <c r="S38" i="20"/>
  <c r="R38" i="20"/>
  <c r="Q38" i="20"/>
  <c r="U38" i="20" s="1"/>
  <c r="P38" i="20"/>
  <c r="T38" i="20" s="1"/>
  <c r="E38" i="20"/>
  <c r="S37" i="20"/>
  <c r="R37" i="20"/>
  <c r="Q37" i="20"/>
  <c r="P37" i="20"/>
  <c r="E37" i="20"/>
  <c r="U37" i="20" s="1"/>
  <c r="O35" i="20"/>
  <c r="N35" i="20"/>
  <c r="M35" i="20"/>
  <c r="S35" i="20" s="1"/>
  <c r="L35" i="20"/>
  <c r="R35" i="20" s="1"/>
  <c r="K35" i="20"/>
  <c r="J35" i="20"/>
  <c r="I35" i="20"/>
  <c r="Q35" i="20" s="1"/>
  <c r="H35" i="20"/>
  <c r="P35" i="20" s="1"/>
  <c r="G35" i="20"/>
  <c r="F35" i="20"/>
  <c r="E35" i="20"/>
  <c r="C35" i="20"/>
  <c r="B35" i="20"/>
  <c r="S34" i="20"/>
  <c r="R34" i="20"/>
  <c r="Q34" i="20"/>
  <c r="P34" i="20"/>
  <c r="E34" i="20"/>
  <c r="U34" i="20" s="1"/>
  <c r="O32" i="20"/>
  <c r="N32" i="20"/>
  <c r="M32" i="20"/>
  <c r="S32" i="20" s="1"/>
  <c r="L32" i="20"/>
  <c r="R32" i="20" s="1"/>
  <c r="K32" i="20"/>
  <c r="J32" i="20"/>
  <c r="I32" i="20"/>
  <c r="H32" i="20"/>
  <c r="G32" i="20"/>
  <c r="F32" i="20"/>
  <c r="E32" i="20"/>
  <c r="C32" i="20"/>
  <c r="B32" i="20"/>
  <c r="S31" i="20"/>
  <c r="R31" i="20"/>
  <c r="Q31" i="20"/>
  <c r="P31" i="20"/>
  <c r="E31" i="20"/>
  <c r="U31" i="20" s="1"/>
  <c r="S30" i="20"/>
  <c r="R30" i="20"/>
  <c r="Q30" i="20"/>
  <c r="P30" i="20"/>
  <c r="E30" i="20"/>
  <c r="U30" i="20" s="1"/>
  <c r="U29" i="20"/>
  <c r="S29" i="20"/>
  <c r="R29" i="20"/>
  <c r="Q29" i="20"/>
  <c r="P29" i="20"/>
  <c r="E29" i="20"/>
  <c r="T29" i="20" s="1"/>
  <c r="U28" i="20"/>
  <c r="T28" i="20"/>
  <c r="S28" i="20"/>
  <c r="R28" i="20"/>
  <c r="Q28" i="20"/>
  <c r="P28" i="20"/>
  <c r="E28" i="20"/>
  <c r="O26" i="20"/>
  <c r="N26" i="20"/>
  <c r="M26" i="20"/>
  <c r="S26" i="20" s="1"/>
  <c r="L26" i="20"/>
  <c r="R26" i="20" s="1"/>
  <c r="K26" i="20"/>
  <c r="J26" i="20"/>
  <c r="I26" i="20"/>
  <c r="H26" i="20"/>
  <c r="G26" i="20"/>
  <c r="F26" i="20"/>
  <c r="E26" i="20"/>
  <c r="C26" i="20"/>
  <c r="B26" i="20"/>
  <c r="U25" i="20"/>
  <c r="S25" i="20"/>
  <c r="R25" i="20"/>
  <c r="Q25" i="20"/>
  <c r="P25" i="20"/>
  <c r="E25" i="20"/>
  <c r="T25" i="20" s="1"/>
  <c r="T24" i="20"/>
  <c r="S24" i="20"/>
  <c r="R24" i="20"/>
  <c r="Q24" i="20"/>
  <c r="P24" i="20"/>
  <c r="E24" i="20"/>
  <c r="U24" i="20" s="1"/>
  <c r="T23" i="20"/>
  <c r="S23" i="20"/>
  <c r="R23" i="20"/>
  <c r="Q23" i="20"/>
  <c r="P23" i="20"/>
  <c r="E23" i="20"/>
  <c r="U23" i="20" s="1"/>
  <c r="U22" i="20"/>
  <c r="S22" i="20"/>
  <c r="R22" i="20"/>
  <c r="Q22" i="20"/>
  <c r="P22" i="20"/>
  <c r="E22" i="20"/>
  <c r="T22" i="20" s="1"/>
  <c r="U21" i="20"/>
  <c r="T21" i="20"/>
  <c r="S21" i="20"/>
  <c r="R21" i="20"/>
  <c r="Q21" i="20"/>
  <c r="P21" i="20"/>
  <c r="E21" i="20"/>
  <c r="S20" i="20"/>
  <c r="R20" i="20"/>
  <c r="Q20" i="20"/>
  <c r="P20" i="20"/>
  <c r="E20" i="20"/>
  <c r="U20" i="20" s="1"/>
  <c r="S19" i="20"/>
  <c r="R19" i="20"/>
  <c r="Q19" i="20"/>
  <c r="P19" i="20"/>
  <c r="E19" i="20"/>
  <c r="U19" i="20" s="1"/>
  <c r="W17" i="20"/>
  <c r="V17" i="20"/>
  <c r="O17" i="20"/>
  <c r="N17" i="20"/>
  <c r="R17" i="20" s="1"/>
  <c r="M17" i="20"/>
  <c r="S17" i="20" s="1"/>
  <c r="L17" i="20"/>
  <c r="K17" i="20"/>
  <c r="J17" i="20"/>
  <c r="I17" i="20"/>
  <c r="Q17" i="20" s="1"/>
  <c r="H17" i="20"/>
  <c r="P17" i="20" s="1"/>
  <c r="G17" i="20"/>
  <c r="F17" i="20"/>
  <c r="E17" i="20"/>
  <c r="C17" i="20"/>
  <c r="B17" i="20"/>
  <c r="U16" i="20"/>
  <c r="T16" i="20"/>
  <c r="S16" i="20"/>
  <c r="R16" i="20"/>
  <c r="Q16" i="20"/>
  <c r="P16" i="20"/>
  <c r="E16" i="20"/>
  <c r="S15" i="20"/>
  <c r="R15" i="20"/>
  <c r="Q15" i="20"/>
  <c r="P15" i="20"/>
  <c r="E15" i="20"/>
  <c r="U15" i="20" s="1"/>
  <c r="S14" i="20"/>
  <c r="R14" i="20"/>
  <c r="Q14" i="20"/>
  <c r="P14" i="20"/>
  <c r="E14" i="20"/>
  <c r="U14" i="20" s="1"/>
  <c r="U13" i="20"/>
  <c r="S13" i="20"/>
  <c r="R13" i="20"/>
  <c r="Q13" i="20"/>
  <c r="P13" i="20"/>
  <c r="E13" i="20"/>
  <c r="T13" i="20" s="1"/>
  <c r="U12" i="20"/>
  <c r="T12" i="20"/>
  <c r="S12" i="20"/>
  <c r="R12" i="20"/>
  <c r="Q12" i="20"/>
  <c r="P12" i="20"/>
  <c r="E12" i="20"/>
  <c r="T11" i="20"/>
  <c r="S11" i="20"/>
  <c r="R11" i="20"/>
  <c r="Q11" i="20"/>
  <c r="P11" i="20"/>
  <c r="E11" i="20"/>
  <c r="U11" i="20" s="1"/>
  <c r="T10" i="20"/>
  <c r="S10" i="20"/>
  <c r="R10" i="20"/>
  <c r="Q10" i="20"/>
  <c r="P10" i="20"/>
  <c r="E10" i="20"/>
  <c r="U10" i="20" s="1"/>
  <c r="U9" i="20"/>
  <c r="S9" i="20"/>
  <c r="R9" i="20"/>
  <c r="Q9" i="20"/>
  <c r="P9" i="20"/>
  <c r="E9" i="20"/>
  <c r="T9" i="20" s="1"/>
  <c r="U96" i="19"/>
  <c r="T96" i="19"/>
  <c r="S96" i="19"/>
  <c r="R96" i="19"/>
  <c r="Q96" i="19"/>
  <c r="P96" i="19"/>
  <c r="E96" i="19"/>
  <c r="S95" i="19"/>
  <c r="R95" i="19"/>
  <c r="Q95" i="19"/>
  <c r="P95" i="19"/>
  <c r="E95" i="19"/>
  <c r="U95" i="19" s="1"/>
  <c r="S94" i="19"/>
  <c r="R94" i="19"/>
  <c r="Q94" i="19"/>
  <c r="P94" i="19"/>
  <c r="E94" i="19"/>
  <c r="U94" i="19" s="1"/>
  <c r="U93" i="19"/>
  <c r="S93" i="19"/>
  <c r="R93" i="19"/>
  <c r="Q93" i="19"/>
  <c r="P93" i="19"/>
  <c r="E93" i="19"/>
  <c r="T93" i="19" s="1"/>
  <c r="U92" i="19"/>
  <c r="T92" i="19"/>
  <c r="S92" i="19"/>
  <c r="R92" i="19"/>
  <c r="Q92" i="19"/>
  <c r="P92" i="19"/>
  <c r="E92" i="19"/>
  <c r="T91" i="19"/>
  <c r="S91" i="19"/>
  <c r="R91" i="19"/>
  <c r="Q91" i="19"/>
  <c r="P91" i="19"/>
  <c r="E91" i="19"/>
  <c r="U91" i="19" s="1"/>
  <c r="T90" i="19"/>
  <c r="S90" i="19"/>
  <c r="R90" i="19"/>
  <c r="Q90" i="19"/>
  <c r="P90" i="19"/>
  <c r="E90" i="19"/>
  <c r="U90" i="19" s="1"/>
  <c r="U89" i="19"/>
  <c r="S89" i="19"/>
  <c r="R89" i="19"/>
  <c r="Q89" i="19"/>
  <c r="P89" i="19"/>
  <c r="E89" i="19"/>
  <c r="T89" i="19" s="1"/>
  <c r="U88" i="19"/>
  <c r="T88" i="19"/>
  <c r="S88" i="19"/>
  <c r="R88" i="19"/>
  <c r="Q88" i="19"/>
  <c r="Q87" i="19" s="1"/>
  <c r="P88" i="19"/>
  <c r="P87" i="19" s="1"/>
  <c r="E88" i="19"/>
  <c r="V75" i="19"/>
  <c r="O75" i="19"/>
  <c r="N75" i="19"/>
  <c r="M75" i="19"/>
  <c r="L75" i="19"/>
  <c r="K75" i="19"/>
  <c r="J75" i="19"/>
  <c r="I75" i="19"/>
  <c r="H75" i="19"/>
  <c r="G75" i="19"/>
  <c r="F75" i="19"/>
  <c r="C75" i="19"/>
  <c r="B75" i="19"/>
  <c r="E75" i="19" s="1"/>
  <c r="O74" i="19"/>
  <c r="S74" i="19" s="1"/>
  <c r="N74" i="19"/>
  <c r="M74" i="19"/>
  <c r="L74" i="19"/>
  <c r="R74" i="19" s="1"/>
  <c r="K74" i="19"/>
  <c r="J74" i="19"/>
  <c r="I74" i="19"/>
  <c r="Q74" i="19" s="1"/>
  <c r="H74" i="19"/>
  <c r="P74" i="19" s="1"/>
  <c r="G74" i="19"/>
  <c r="F74" i="19"/>
  <c r="C74" i="19"/>
  <c r="B74" i="19"/>
  <c r="E74" i="19" s="1"/>
  <c r="O73" i="19"/>
  <c r="N73" i="19"/>
  <c r="M73" i="19"/>
  <c r="S73" i="19" s="1"/>
  <c r="L73" i="19"/>
  <c r="R73" i="19" s="1"/>
  <c r="K73" i="19"/>
  <c r="J73" i="19"/>
  <c r="I73" i="19"/>
  <c r="Q73" i="19" s="1"/>
  <c r="H73" i="19"/>
  <c r="P73" i="19" s="1"/>
  <c r="G73" i="19"/>
  <c r="F73" i="19"/>
  <c r="C73" i="19"/>
  <c r="E73" i="19" s="1"/>
  <c r="B73" i="19"/>
  <c r="T72" i="19"/>
  <c r="S72" i="19"/>
  <c r="R72" i="19"/>
  <c r="Q72" i="19"/>
  <c r="P72" i="19"/>
  <c r="E72" i="19"/>
  <c r="U72" i="19" s="1"/>
  <c r="T71" i="19"/>
  <c r="S71" i="19"/>
  <c r="R71" i="19"/>
  <c r="Q71" i="19"/>
  <c r="P71" i="19"/>
  <c r="E71" i="19"/>
  <c r="U71" i="19" s="1"/>
  <c r="V69" i="19"/>
  <c r="O69" i="19"/>
  <c r="N69" i="19"/>
  <c r="M69" i="19"/>
  <c r="L69" i="19"/>
  <c r="R69" i="19" s="1"/>
  <c r="K69" i="19"/>
  <c r="J69" i="19"/>
  <c r="I69" i="19"/>
  <c r="H69" i="19"/>
  <c r="G69" i="19"/>
  <c r="F69" i="19"/>
  <c r="C69" i="19"/>
  <c r="B69" i="19"/>
  <c r="R68" i="19"/>
  <c r="O68" i="19"/>
  <c r="N68" i="19"/>
  <c r="M68" i="19"/>
  <c r="S68" i="19" s="1"/>
  <c r="L68" i="19"/>
  <c r="K68" i="19"/>
  <c r="J68" i="19"/>
  <c r="I68" i="19"/>
  <c r="Q68" i="19" s="1"/>
  <c r="H68" i="19"/>
  <c r="G68" i="19"/>
  <c r="F68" i="19"/>
  <c r="E68" i="19"/>
  <c r="C68" i="19"/>
  <c r="B68" i="19"/>
  <c r="U67" i="19"/>
  <c r="T67" i="19"/>
  <c r="S67" i="19"/>
  <c r="R67" i="19"/>
  <c r="Q67" i="19"/>
  <c r="P67" i="19"/>
  <c r="E67" i="19"/>
  <c r="T66" i="19"/>
  <c r="S66" i="19"/>
  <c r="R66" i="19"/>
  <c r="Q66" i="19"/>
  <c r="P66" i="19"/>
  <c r="E66" i="19"/>
  <c r="U66" i="19" s="1"/>
  <c r="T65" i="19"/>
  <c r="S65" i="19"/>
  <c r="R65" i="19"/>
  <c r="Q65" i="19"/>
  <c r="P65" i="19"/>
  <c r="E65" i="19"/>
  <c r="U65" i="19" s="1"/>
  <c r="S64" i="19"/>
  <c r="R64" i="19"/>
  <c r="Q64" i="19"/>
  <c r="P64" i="19"/>
  <c r="E64" i="19"/>
  <c r="T64" i="19" s="1"/>
  <c r="U63" i="19"/>
  <c r="S63" i="19"/>
  <c r="R63" i="19"/>
  <c r="Q63" i="19"/>
  <c r="P63" i="19"/>
  <c r="E63" i="19"/>
  <c r="T63" i="19" s="1"/>
  <c r="R61" i="19"/>
  <c r="O61" i="19"/>
  <c r="N61" i="19"/>
  <c r="M61" i="19"/>
  <c r="S61" i="19" s="1"/>
  <c r="L61" i="19"/>
  <c r="K61" i="19"/>
  <c r="J61" i="19"/>
  <c r="I61" i="19"/>
  <c r="H61" i="19"/>
  <c r="P61" i="19" s="1"/>
  <c r="C61" i="19"/>
  <c r="B61" i="19"/>
  <c r="S60" i="19"/>
  <c r="R60" i="19"/>
  <c r="Q60" i="19"/>
  <c r="P60" i="19"/>
  <c r="E60" i="19"/>
  <c r="U59" i="19"/>
  <c r="S59" i="19"/>
  <c r="R59" i="19"/>
  <c r="Q59" i="19"/>
  <c r="P59" i="19"/>
  <c r="E59" i="19"/>
  <c r="T59" i="19" s="1"/>
  <c r="T58" i="19"/>
  <c r="S58" i="19"/>
  <c r="R58" i="19"/>
  <c r="Q58" i="19"/>
  <c r="P58" i="19"/>
  <c r="E58" i="19"/>
  <c r="U58" i="19" s="1"/>
  <c r="T57" i="19"/>
  <c r="S57" i="19"/>
  <c r="R57" i="19"/>
  <c r="Q57" i="19"/>
  <c r="P57" i="19"/>
  <c r="E57" i="19"/>
  <c r="U57" i="19" s="1"/>
  <c r="O55" i="19"/>
  <c r="N55" i="19"/>
  <c r="M55" i="19"/>
  <c r="S55" i="19" s="1"/>
  <c r="L55" i="19"/>
  <c r="R55" i="19" s="1"/>
  <c r="K55" i="19"/>
  <c r="J55" i="19"/>
  <c r="I55" i="19"/>
  <c r="Q55" i="19" s="1"/>
  <c r="H55" i="19"/>
  <c r="G55" i="19"/>
  <c r="F55" i="19"/>
  <c r="C55" i="19"/>
  <c r="B55" i="19"/>
  <c r="T54" i="19"/>
  <c r="S54" i="19"/>
  <c r="R54" i="19"/>
  <c r="Q54" i="19"/>
  <c r="P54" i="19"/>
  <c r="E54" i="19"/>
  <c r="U54" i="19" s="1"/>
  <c r="T53" i="19"/>
  <c r="S53" i="19"/>
  <c r="R53" i="19"/>
  <c r="Q53" i="19"/>
  <c r="P53" i="19"/>
  <c r="E53" i="19"/>
  <c r="U53" i="19" s="1"/>
  <c r="S52" i="19"/>
  <c r="R52" i="19"/>
  <c r="Q52" i="19"/>
  <c r="P52" i="19"/>
  <c r="E52" i="19"/>
  <c r="T52" i="19" s="1"/>
  <c r="U51" i="19"/>
  <c r="S51" i="19"/>
  <c r="R51" i="19"/>
  <c r="Q51" i="19"/>
  <c r="P51" i="19"/>
  <c r="E51" i="19"/>
  <c r="T51" i="19" s="1"/>
  <c r="S50" i="19"/>
  <c r="R50" i="19"/>
  <c r="Q50" i="19"/>
  <c r="P50" i="19"/>
  <c r="E50" i="19"/>
  <c r="S49" i="19"/>
  <c r="R49" i="19"/>
  <c r="Q49" i="19"/>
  <c r="P49" i="19"/>
  <c r="E49" i="19"/>
  <c r="S48" i="19"/>
  <c r="R48" i="19"/>
  <c r="Q48" i="19"/>
  <c r="P48" i="19"/>
  <c r="E48" i="19"/>
  <c r="T48" i="19" s="1"/>
  <c r="U47" i="19"/>
  <c r="T47" i="19"/>
  <c r="S47" i="19"/>
  <c r="R47" i="19"/>
  <c r="Q47" i="19"/>
  <c r="P47" i="19"/>
  <c r="E47" i="19"/>
  <c r="T46" i="19"/>
  <c r="S46" i="19"/>
  <c r="R46" i="19"/>
  <c r="Q46" i="19"/>
  <c r="P46" i="19"/>
  <c r="E46" i="19"/>
  <c r="U46" i="19" s="1"/>
  <c r="T45" i="19"/>
  <c r="S45" i="19"/>
  <c r="R45" i="19"/>
  <c r="Q45" i="19"/>
  <c r="P45" i="19"/>
  <c r="E45" i="19"/>
  <c r="U45" i="19" s="1"/>
  <c r="S44" i="19"/>
  <c r="R44" i="19"/>
  <c r="Q44" i="19"/>
  <c r="P44" i="19"/>
  <c r="E44" i="19"/>
  <c r="T44" i="19" s="1"/>
  <c r="R42" i="19"/>
  <c r="O42" i="19"/>
  <c r="N42" i="19"/>
  <c r="M42" i="19"/>
  <c r="L42" i="19"/>
  <c r="K42" i="19"/>
  <c r="J42" i="19"/>
  <c r="I42" i="19"/>
  <c r="H42" i="19"/>
  <c r="P42" i="19" s="1"/>
  <c r="G42" i="19"/>
  <c r="F42" i="19"/>
  <c r="C42" i="19"/>
  <c r="B42" i="19"/>
  <c r="E42" i="19" s="1"/>
  <c r="U41" i="19"/>
  <c r="S41" i="19"/>
  <c r="R41" i="19"/>
  <c r="Q41" i="19"/>
  <c r="P41" i="19"/>
  <c r="E41" i="19"/>
  <c r="T41" i="19" s="1"/>
  <c r="S40" i="19"/>
  <c r="R40" i="19"/>
  <c r="Q40" i="19"/>
  <c r="U40" i="19" s="1"/>
  <c r="P40" i="19"/>
  <c r="T40" i="19" s="1"/>
  <c r="E40" i="19"/>
  <c r="S39" i="19"/>
  <c r="R39" i="19"/>
  <c r="Q39" i="19"/>
  <c r="P39" i="19"/>
  <c r="E39" i="19"/>
  <c r="S38" i="19"/>
  <c r="R38" i="19"/>
  <c r="Q38" i="19"/>
  <c r="P38" i="19"/>
  <c r="E38" i="19"/>
  <c r="U37" i="19"/>
  <c r="S37" i="19"/>
  <c r="R37" i="19"/>
  <c r="Q37" i="19"/>
  <c r="P37" i="19"/>
  <c r="E37" i="19"/>
  <c r="S35" i="19"/>
  <c r="R35" i="19"/>
  <c r="O35" i="19"/>
  <c r="N35" i="19"/>
  <c r="M35" i="19"/>
  <c r="L35" i="19"/>
  <c r="K35" i="19"/>
  <c r="J35" i="19"/>
  <c r="I35" i="19"/>
  <c r="Q35" i="19" s="1"/>
  <c r="H35" i="19"/>
  <c r="G35" i="19"/>
  <c r="F35" i="19"/>
  <c r="C35" i="19"/>
  <c r="B35" i="19"/>
  <c r="E35" i="19" s="1"/>
  <c r="U34" i="19"/>
  <c r="S34" i="19"/>
  <c r="R34" i="19"/>
  <c r="Q34" i="19"/>
  <c r="P34" i="19"/>
  <c r="E34" i="19"/>
  <c r="T34" i="19" s="1"/>
  <c r="R32" i="19"/>
  <c r="O32" i="19"/>
  <c r="N32" i="19"/>
  <c r="M32" i="19"/>
  <c r="S32" i="19" s="1"/>
  <c r="L32" i="19"/>
  <c r="K32" i="19"/>
  <c r="J32" i="19"/>
  <c r="I32" i="19"/>
  <c r="H32" i="19"/>
  <c r="G32" i="19"/>
  <c r="F32" i="19"/>
  <c r="C32" i="19"/>
  <c r="B32" i="19"/>
  <c r="U31" i="19"/>
  <c r="S31" i="19"/>
  <c r="R31" i="19"/>
  <c r="Q31" i="19"/>
  <c r="P31" i="19"/>
  <c r="E31" i="19"/>
  <c r="T31" i="19" s="1"/>
  <c r="U30" i="19"/>
  <c r="T30" i="19"/>
  <c r="S30" i="19"/>
  <c r="R30" i="19"/>
  <c r="Q30" i="19"/>
  <c r="P30" i="19"/>
  <c r="E30" i="19"/>
  <c r="T29" i="19"/>
  <c r="S29" i="19"/>
  <c r="R29" i="19"/>
  <c r="Q29" i="19"/>
  <c r="P29" i="19"/>
  <c r="E29" i="19"/>
  <c r="U29" i="19" s="1"/>
  <c r="T28" i="19"/>
  <c r="S28" i="19"/>
  <c r="R28" i="19"/>
  <c r="Q28" i="19"/>
  <c r="P28" i="19"/>
  <c r="E28" i="19"/>
  <c r="U28" i="19" s="1"/>
  <c r="O26" i="19"/>
  <c r="N26" i="19"/>
  <c r="M26" i="19"/>
  <c r="S26" i="19" s="1"/>
  <c r="L26" i="19"/>
  <c r="R26" i="19" s="1"/>
  <c r="K26" i="19"/>
  <c r="J26" i="19"/>
  <c r="I26" i="19"/>
  <c r="H26" i="19"/>
  <c r="G26" i="19"/>
  <c r="F26" i="19"/>
  <c r="C26" i="19"/>
  <c r="B26" i="19"/>
  <c r="T25" i="19"/>
  <c r="S25" i="19"/>
  <c r="R25" i="19"/>
  <c r="Q25" i="19"/>
  <c r="P25" i="19"/>
  <c r="E25" i="19"/>
  <c r="U25" i="19" s="1"/>
  <c r="U24" i="19"/>
  <c r="S24" i="19"/>
  <c r="R24" i="19"/>
  <c r="Q24" i="19"/>
  <c r="P24" i="19"/>
  <c r="E24" i="19"/>
  <c r="T24" i="19" s="1"/>
  <c r="T23" i="19"/>
  <c r="S23" i="19"/>
  <c r="R23" i="19"/>
  <c r="Q23" i="19"/>
  <c r="U23" i="19" s="1"/>
  <c r="P23" i="19"/>
  <c r="E23" i="19"/>
  <c r="S22" i="19"/>
  <c r="R22" i="19"/>
  <c r="Q22" i="19"/>
  <c r="P22" i="19"/>
  <c r="E22" i="19"/>
  <c r="S21" i="19"/>
  <c r="R21" i="19"/>
  <c r="Q21" i="19"/>
  <c r="P21" i="19"/>
  <c r="E21" i="19"/>
  <c r="U20" i="19"/>
  <c r="S20" i="19"/>
  <c r="R20" i="19"/>
  <c r="Q20" i="19"/>
  <c r="P20" i="19"/>
  <c r="E20" i="19"/>
  <c r="T20" i="19" s="1"/>
  <c r="U19" i="19"/>
  <c r="T19" i="19"/>
  <c r="S19" i="19"/>
  <c r="R19" i="19"/>
  <c r="Q19" i="19"/>
  <c r="P19" i="19"/>
  <c r="E19" i="19"/>
  <c r="V17" i="19"/>
  <c r="S17" i="19"/>
  <c r="R17" i="19"/>
  <c r="O17" i="19"/>
  <c r="N17" i="19"/>
  <c r="M17" i="19"/>
  <c r="L17" i="19"/>
  <c r="K17" i="19"/>
  <c r="J17" i="19"/>
  <c r="I17" i="19"/>
  <c r="Q17" i="19" s="1"/>
  <c r="H17" i="19"/>
  <c r="P17" i="19" s="1"/>
  <c r="G17" i="19"/>
  <c r="F17" i="19"/>
  <c r="C17" i="19"/>
  <c r="B17" i="19"/>
  <c r="E17" i="19" s="1"/>
  <c r="U16" i="19"/>
  <c r="S16" i="19"/>
  <c r="R16" i="19"/>
  <c r="Q16" i="19"/>
  <c r="P16" i="19"/>
  <c r="E16" i="19"/>
  <c r="T16" i="19" s="1"/>
  <c r="U15" i="19"/>
  <c r="T15" i="19"/>
  <c r="S15" i="19"/>
  <c r="R15" i="19"/>
  <c r="Q15" i="19"/>
  <c r="P15" i="19"/>
  <c r="E15" i="19"/>
  <c r="T14" i="19"/>
  <c r="S14" i="19"/>
  <c r="R14" i="19"/>
  <c r="Q14" i="19"/>
  <c r="P14" i="19"/>
  <c r="E14" i="19"/>
  <c r="U14" i="19" s="1"/>
  <c r="T13" i="19"/>
  <c r="S13" i="19"/>
  <c r="R13" i="19"/>
  <c r="Q13" i="19"/>
  <c r="P13" i="19"/>
  <c r="E13" i="19"/>
  <c r="U13" i="19" s="1"/>
  <c r="U12" i="19"/>
  <c r="S12" i="19"/>
  <c r="R12" i="19"/>
  <c r="Q12" i="19"/>
  <c r="P12" i="19"/>
  <c r="E12" i="19"/>
  <c r="T12" i="19" s="1"/>
  <c r="U11" i="19"/>
  <c r="T11" i="19"/>
  <c r="S11" i="19"/>
  <c r="R11" i="19"/>
  <c r="Q11" i="19"/>
  <c r="P11" i="19"/>
  <c r="E11" i="19"/>
  <c r="S10" i="19"/>
  <c r="R10" i="19"/>
  <c r="Q10" i="19"/>
  <c r="P10" i="19"/>
  <c r="E10" i="19"/>
  <c r="S9" i="19"/>
  <c r="R9" i="19"/>
  <c r="Q9" i="19"/>
  <c r="P9" i="19"/>
  <c r="E9" i="19"/>
  <c r="S96" i="18"/>
  <c r="R96" i="18"/>
  <c r="Q96" i="18"/>
  <c r="P96" i="18"/>
  <c r="E96" i="18"/>
  <c r="T96" i="18" s="1"/>
  <c r="U95" i="18"/>
  <c r="T95" i="18"/>
  <c r="S95" i="18"/>
  <c r="R95" i="18"/>
  <c r="Q95" i="18"/>
  <c r="P95" i="18"/>
  <c r="E95" i="18"/>
  <c r="S94" i="18"/>
  <c r="R94" i="18"/>
  <c r="Q94" i="18"/>
  <c r="P94" i="18"/>
  <c r="E94" i="18"/>
  <c r="U94" i="18" s="1"/>
  <c r="T93" i="18"/>
  <c r="S93" i="18"/>
  <c r="R93" i="18"/>
  <c r="Q93" i="18"/>
  <c r="P93" i="18"/>
  <c r="E93" i="18"/>
  <c r="U93" i="18" s="1"/>
  <c r="U92" i="18"/>
  <c r="S92" i="18"/>
  <c r="R92" i="18"/>
  <c r="Q92" i="18"/>
  <c r="P92" i="18"/>
  <c r="E92" i="18"/>
  <c r="T92" i="18" s="1"/>
  <c r="U91" i="18"/>
  <c r="T91" i="18"/>
  <c r="S91" i="18"/>
  <c r="R91" i="18"/>
  <c r="Q91" i="18"/>
  <c r="P91" i="18"/>
  <c r="E91" i="18"/>
  <c r="S90" i="18"/>
  <c r="R90" i="18"/>
  <c r="Q90" i="18"/>
  <c r="P90" i="18"/>
  <c r="E90" i="18"/>
  <c r="S89" i="18"/>
  <c r="R89" i="18"/>
  <c r="Q89" i="18"/>
  <c r="P89" i="18"/>
  <c r="E89" i="18"/>
  <c r="S88" i="18"/>
  <c r="R88" i="18"/>
  <c r="Q88" i="18"/>
  <c r="P88" i="18"/>
  <c r="E88" i="18"/>
  <c r="S75" i="18"/>
  <c r="O75" i="18"/>
  <c r="N75" i="18"/>
  <c r="M75" i="18"/>
  <c r="L75" i="18"/>
  <c r="R75" i="18" s="1"/>
  <c r="K75" i="18"/>
  <c r="J75" i="18"/>
  <c r="I75" i="18"/>
  <c r="H75" i="18"/>
  <c r="G75" i="18"/>
  <c r="F75" i="18"/>
  <c r="C75" i="18"/>
  <c r="B75" i="18"/>
  <c r="O74" i="18"/>
  <c r="S74" i="18" s="1"/>
  <c r="N74" i="18"/>
  <c r="M74" i="18"/>
  <c r="L74" i="18"/>
  <c r="R74" i="18" s="1"/>
  <c r="K74" i="18"/>
  <c r="J74" i="18"/>
  <c r="I74" i="18"/>
  <c r="H74" i="18"/>
  <c r="P74" i="18" s="1"/>
  <c r="G74" i="18"/>
  <c r="F74" i="18"/>
  <c r="C74" i="18"/>
  <c r="B74" i="18"/>
  <c r="E74" i="18" s="1"/>
  <c r="O73" i="18"/>
  <c r="N73" i="18"/>
  <c r="M73" i="18"/>
  <c r="S73" i="18" s="1"/>
  <c r="L73" i="18"/>
  <c r="R73" i="18" s="1"/>
  <c r="K73" i="18"/>
  <c r="J73" i="18"/>
  <c r="I73" i="18"/>
  <c r="H73" i="18"/>
  <c r="P73" i="18" s="1"/>
  <c r="G73" i="18"/>
  <c r="F73" i="18"/>
  <c r="C73" i="18"/>
  <c r="E73" i="18" s="1"/>
  <c r="B73" i="18"/>
  <c r="S72" i="18"/>
  <c r="R72" i="18"/>
  <c r="Q72" i="18"/>
  <c r="P72" i="18"/>
  <c r="E72" i="18"/>
  <c r="S71" i="18"/>
  <c r="R71" i="18"/>
  <c r="Q71" i="18"/>
  <c r="P71" i="18"/>
  <c r="E71" i="18"/>
  <c r="O69" i="18"/>
  <c r="S69" i="18" s="1"/>
  <c r="N69" i="18"/>
  <c r="M69" i="18"/>
  <c r="L69" i="18"/>
  <c r="K69" i="18"/>
  <c r="J69" i="18"/>
  <c r="I69" i="18"/>
  <c r="H69" i="18"/>
  <c r="G69" i="18"/>
  <c r="F69" i="18"/>
  <c r="C69" i="18"/>
  <c r="B69" i="18"/>
  <c r="O68" i="18"/>
  <c r="N68" i="18"/>
  <c r="M68" i="18"/>
  <c r="S68" i="18" s="1"/>
  <c r="L68" i="18"/>
  <c r="R68" i="18" s="1"/>
  <c r="K68" i="18"/>
  <c r="J68" i="18"/>
  <c r="I68" i="18"/>
  <c r="H68" i="18"/>
  <c r="G68" i="18"/>
  <c r="F68" i="18"/>
  <c r="C68" i="18"/>
  <c r="B68" i="18"/>
  <c r="S67" i="18"/>
  <c r="R67" i="18"/>
  <c r="Q67" i="18"/>
  <c r="P67" i="18"/>
  <c r="E67" i="18"/>
  <c r="S66" i="18"/>
  <c r="R66" i="18"/>
  <c r="Q66" i="18"/>
  <c r="P66" i="18"/>
  <c r="E66" i="18"/>
  <c r="S65" i="18"/>
  <c r="R65" i="18"/>
  <c r="Q65" i="18"/>
  <c r="P65" i="18"/>
  <c r="E65" i="18"/>
  <c r="T65" i="18" s="1"/>
  <c r="U64" i="18"/>
  <c r="T64" i="18"/>
  <c r="S64" i="18"/>
  <c r="R64" i="18"/>
  <c r="Q64" i="18"/>
  <c r="P64" i="18"/>
  <c r="E64" i="18"/>
  <c r="U63" i="18"/>
  <c r="T63" i="18"/>
  <c r="S63" i="18"/>
  <c r="R63" i="18"/>
  <c r="Q63" i="18"/>
  <c r="P63" i="18"/>
  <c r="E63" i="18"/>
  <c r="O61" i="18"/>
  <c r="N61" i="18"/>
  <c r="M61" i="18"/>
  <c r="S61" i="18" s="1"/>
  <c r="L61" i="18"/>
  <c r="R61" i="18" s="1"/>
  <c r="K61" i="18"/>
  <c r="J61" i="18"/>
  <c r="I61" i="18"/>
  <c r="H61" i="18"/>
  <c r="C61" i="18"/>
  <c r="B61" i="18"/>
  <c r="E61" i="18" s="1"/>
  <c r="U60" i="18"/>
  <c r="T60" i="18"/>
  <c r="S60" i="18"/>
  <c r="R60" i="18"/>
  <c r="Q60" i="18"/>
  <c r="P60" i="18"/>
  <c r="E60" i="18"/>
  <c r="U59" i="18"/>
  <c r="T59" i="18"/>
  <c r="S59" i="18"/>
  <c r="R59" i="18"/>
  <c r="Q59" i="18"/>
  <c r="P59" i="18"/>
  <c r="E59" i="18"/>
  <c r="S58" i="18"/>
  <c r="R58" i="18"/>
  <c r="Q58" i="18"/>
  <c r="P58" i="18"/>
  <c r="E58" i="18"/>
  <c r="U58" i="18" s="1"/>
  <c r="S57" i="18"/>
  <c r="R57" i="18"/>
  <c r="Q57" i="18"/>
  <c r="P57" i="18"/>
  <c r="E57" i="18"/>
  <c r="O55" i="18"/>
  <c r="N55" i="18"/>
  <c r="M55" i="18"/>
  <c r="S55" i="18" s="1"/>
  <c r="L55" i="18"/>
  <c r="K55" i="18"/>
  <c r="J55" i="18"/>
  <c r="I55" i="18"/>
  <c r="H55" i="18"/>
  <c r="G55" i="18"/>
  <c r="F55" i="18"/>
  <c r="E55" i="18"/>
  <c r="C55" i="18"/>
  <c r="B55" i="18"/>
  <c r="S54" i="18"/>
  <c r="R54" i="18"/>
  <c r="Q54" i="18"/>
  <c r="P54" i="18"/>
  <c r="E54" i="18"/>
  <c r="U53" i="18"/>
  <c r="S53" i="18"/>
  <c r="R53" i="18"/>
  <c r="Q53" i="18"/>
  <c r="P53" i="18"/>
  <c r="E53" i="18"/>
  <c r="S52" i="18"/>
  <c r="R52" i="18"/>
  <c r="Q52" i="18"/>
  <c r="P52" i="18"/>
  <c r="E52" i="18"/>
  <c r="U52" i="18" s="1"/>
  <c r="S51" i="18"/>
  <c r="R51" i="18"/>
  <c r="Q51" i="18"/>
  <c r="P51" i="18"/>
  <c r="E51" i="18"/>
  <c r="U51" i="18" s="1"/>
  <c r="S50" i="18"/>
  <c r="R50" i="18"/>
  <c r="Q50" i="18"/>
  <c r="P50" i="18"/>
  <c r="E50" i="18"/>
  <c r="T50" i="18" s="1"/>
  <c r="U49" i="18"/>
  <c r="T49" i="18"/>
  <c r="S49" i="18"/>
  <c r="R49" i="18"/>
  <c r="Q49" i="18"/>
  <c r="P49" i="18"/>
  <c r="E49" i="18"/>
  <c r="U48" i="18"/>
  <c r="T48" i="18"/>
  <c r="S48" i="18"/>
  <c r="R48" i="18"/>
  <c r="Q48" i="18"/>
  <c r="P48" i="18"/>
  <c r="E48" i="18"/>
  <c r="S47" i="18"/>
  <c r="R47" i="18"/>
  <c r="Q47" i="18"/>
  <c r="P47" i="18"/>
  <c r="E47" i="18"/>
  <c r="U47" i="18" s="1"/>
  <c r="T46" i="18"/>
  <c r="S46" i="18"/>
  <c r="R46" i="18"/>
  <c r="Q46" i="18"/>
  <c r="P46" i="18"/>
  <c r="E46" i="18"/>
  <c r="U45" i="18"/>
  <c r="S45" i="18"/>
  <c r="R45" i="18"/>
  <c r="Q45" i="18"/>
  <c r="P45" i="18"/>
  <c r="E45" i="18"/>
  <c r="U44" i="18"/>
  <c r="S44" i="18"/>
  <c r="R44" i="18"/>
  <c r="Q44" i="18"/>
  <c r="P44" i="18"/>
  <c r="E44" i="18"/>
  <c r="T44" i="18" s="1"/>
  <c r="O42" i="18"/>
  <c r="N42" i="18"/>
  <c r="M42" i="18"/>
  <c r="S42" i="18" s="1"/>
  <c r="L42" i="18"/>
  <c r="R42" i="18" s="1"/>
  <c r="K42" i="18"/>
  <c r="J42" i="18"/>
  <c r="I42" i="18"/>
  <c r="H42" i="18"/>
  <c r="G42" i="18"/>
  <c r="F42" i="18"/>
  <c r="C42" i="18"/>
  <c r="E42" i="18" s="1"/>
  <c r="B42" i="18"/>
  <c r="U41" i="18"/>
  <c r="T41" i="18"/>
  <c r="S41" i="18"/>
  <c r="R41" i="18"/>
  <c r="Q41" i="18"/>
  <c r="P41" i="18"/>
  <c r="E41" i="18"/>
  <c r="S40" i="18"/>
  <c r="R40" i="18"/>
  <c r="Q40" i="18"/>
  <c r="P40" i="18"/>
  <c r="E40" i="18"/>
  <c r="U40" i="18" s="1"/>
  <c r="S39" i="18"/>
  <c r="R39" i="18"/>
  <c r="Q39" i="18"/>
  <c r="P39" i="18"/>
  <c r="E39" i="18"/>
  <c r="U39" i="18" s="1"/>
  <c r="U38" i="18"/>
  <c r="S38" i="18"/>
  <c r="R38" i="18"/>
  <c r="Q38" i="18"/>
  <c r="P38" i="18"/>
  <c r="E38" i="18"/>
  <c r="T38" i="18" s="1"/>
  <c r="U37" i="18"/>
  <c r="T37" i="18"/>
  <c r="S37" i="18"/>
  <c r="R37" i="18"/>
  <c r="Q37" i="18"/>
  <c r="P37" i="18"/>
  <c r="E37" i="18"/>
  <c r="R35" i="18"/>
  <c r="O35" i="18"/>
  <c r="N35" i="18"/>
  <c r="M35" i="18"/>
  <c r="S35" i="18" s="1"/>
  <c r="L35" i="18"/>
  <c r="K35" i="18"/>
  <c r="J35" i="18"/>
  <c r="I35" i="18"/>
  <c r="Q35" i="18" s="1"/>
  <c r="H35" i="18"/>
  <c r="P35" i="18" s="1"/>
  <c r="G35" i="18"/>
  <c r="F35" i="18"/>
  <c r="E35" i="18"/>
  <c r="C35" i="18"/>
  <c r="B35" i="18"/>
  <c r="U34" i="18"/>
  <c r="T34" i="18"/>
  <c r="S34" i="18"/>
  <c r="R34" i="18"/>
  <c r="Q34" i="18"/>
  <c r="P34" i="18"/>
  <c r="E34" i="18"/>
  <c r="R32" i="18"/>
  <c r="O32" i="18"/>
  <c r="N32" i="18"/>
  <c r="M32" i="18"/>
  <c r="S32" i="18" s="1"/>
  <c r="L32" i="18"/>
  <c r="K32" i="18"/>
  <c r="J32" i="18"/>
  <c r="I32" i="18"/>
  <c r="H32" i="18"/>
  <c r="G32" i="18"/>
  <c r="F32" i="18"/>
  <c r="E32" i="18"/>
  <c r="C32" i="18"/>
  <c r="B32" i="18"/>
  <c r="U31" i="18"/>
  <c r="T31" i="18"/>
  <c r="S31" i="18"/>
  <c r="R31" i="18"/>
  <c r="Q31" i="18"/>
  <c r="P31" i="18"/>
  <c r="E31" i="18"/>
  <c r="S30" i="18"/>
  <c r="R30" i="18"/>
  <c r="Q30" i="18"/>
  <c r="P30" i="18"/>
  <c r="E30" i="18"/>
  <c r="U30" i="18" s="1"/>
  <c r="S29" i="18"/>
  <c r="R29" i="18"/>
  <c r="Q29" i="18"/>
  <c r="P29" i="18"/>
  <c r="E29" i="18"/>
  <c r="U29" i="18" s="1"/>
  <c r="S28" i="18"/>
  <c r="R28" i="18"/>
  <c r="Q28" i="18"/>
  <c r="P28" i="18"/>
  <c r="E28" i="18"/>
  <c r="T28" i="18" s="1"/>
  <c r="O26" i="18"/>
  <c r="N26" i="18"/>
  <c r="M26" i="18"/>
  <c r="S26" i="18" s="1"/>
  <c r="L26" i="18"/>
  <c r="R26" i="18" s="1"/>
  <c r="K26" i="18"/>
  <c r="J26" i="18"/>
  <c r="I26" i="18"/>
  <c r="H26" i="18"/>
  <c r="P26" i="18" s="1"/>
  <c r="G26" i="18"/>
  <c r="F26" i="18"/>
  <c r="C26" i="18"/>
  <c r="B26" i="18"/>
  <c r="E26" i="18" s="1"/>
  <c r="S25" i="18"/>
  <c r="R25" i="18"/>
  <c r="Q25" i="18"/>
  <c r="P25" i="18"/>
  <c r="E25" i="18"/>
  <c r="T25" i="18" s="1"/>
  <c r="S24" i="18"/>
  <c r="R24" i="18"/>
  <c r="Q24" i="18"/>
  <c r="P24" i="18"/>
  <c r="E24" i="18"/>
  <c r="U24" i="18" s="1"/>
  <c r="S23" i="18"/>
  <c r="R23" i="18"/>
  <c r="Q23" i="18"/>
  <c r="P23" i="18"/>
  <c r="E23" i="18"/>
  <c r="U23" i="18" s="1"/>
  <c r="T22" i="18"/>
  <c r="S22" i="18"/>
  <c r="R22" i="18"/>
  <c r="Q22" i="18"/>
  <c r="P22" i="18"/>
  <c r="E22" i="18"/>
  <c r="U22" i="18" s="1"/>
  <c r="U21" i="18"/>
  <c r="S21" i="18"/>
  <c r="R21" i="18"/>
  <c r="Q21" i="18"/>
  <c r="P21" i="18"/>
  <c r="E21" i="18"/>
  <c r="T21" i="18" s="1"/>
  <c r="U20" i="18"/>
  <c r="T20" i="18"/>
  <c r="S20" i="18"/>
  <c r="R20" i="18"/>
  <c r="Q20" i="18"/>
  <c r="P20" i="18"/>
  <c r="E20" i="18"/>
  <c r="S19" i="18"/>
  <c r="R19" i="18"/>
  <c r="Q19" i="18"/>
  <c r="P19" i="18"/>
  <c r="E19" i="18"/>
  <c r="U19" i="18" s="1"/>
  <c r="O17" i="18"/>
  <c r="N17" i="18"/>
  <c r="M17" i="18"/>
  <c r="L17" i="18"/>
  <c r="R17" i="18" s="1"/>
  <c r="K17" i="18"/>
  <c r="J17" i="18"/>
  <c r="I17" i="18"/>
  <c r="Q17" i="18" s="1"/>
  <c r="H17" i="18"/>
  <c r="P17" i="18" s="1"/>
  <c r="G17" i="18"/>
  <c r="F17" i="18"/>
  <c r="E17" i="18"/>
  <c r="C17" i="18"/>
  <c r="B17" i="18"/>
  <c r="S16" i="18"/>
  <c r="R16" i="18"/>
  <c r="Q16" i="18"/>
  <c r="P16" i="18"/>
  <c r="E16" i="18"/>
  <c r="U16" i="18" s="1"/>
  <c r="T15" i="18"/>
  <c r="S15" i="18"/>
  <c r="R15" i="18"/>
  <c r="Q15" i="18"/>
  <c r="P15" i="18"/>
  <c r="E15" i="18"/>
  <c r="U14" i="18"/>
  <c r="S14" i="18"/>
  <c r="R14" i="18"/>
  <c r="Q14" i="18"/>
  <c r="P14" i="18"/>
  <c r="E14" i="18"/>
  <c r="T14" i="18" s="1"/>
  <c r="U13" i="18"/>
  <c r="S13" i="18"/>
  <c r="R13" i="18"/>
  <c r="Q13" i="18"/>
  <c r="P13" i="18"/>
  <c r="E13" i="18"/>
  <c r="T13" i="18" s="1"/>
  <c r="U12" i="18"/>
  <c r="T12" i="18"/>
  <c r="S12" i="18"/>
  <c r="R12" i="18"/>
  <c r="Q12" i="18"/>
  <c r="P12" i="18"/>
  <c r="E12" i="18"/>
  <c r="S11" i="18"/>
  <c r="R11" i="18"/>
  <c r="Q11" i="18"/>
  <c r="P11" i="18"/>
  <c r="E11" i="18"/>
  <c r="U11" i="18" s="1"/>
  <c r="S10" i="18"/>
  <c r="R10" i="18"/>
  <c r="Q10" i="18"/>
  <c r="P10" i="18"/>
  <c r="E10" i="18"/>
  <c r="U10" i="18" s="1"/>
  <c r="U9" i="18"/>
  <c r="T9" i="18"/>
  <c r="S9" i="18"/>
  <c r="R9" i="18"/>
  <c r="Q9" i="18"/>
  <c r="P9" i="18"/>
  <c r="E9" i="18"/>
  <c r="U96" i="17"/>
  <c r="T96" i="17"/>
  <c r="S96" i="17"/>
  <c r="R96" i="17"/>
  <c r="Q96" i="17"/>
  <c r="P96" i="17"/>
  <c r="E96" i="17"/>
  <c r="T95" i="17"/>
  <c r="S95" i="17"/>
  <c r="R95" i="17"/>
  <c r="Q95" i="17"/>
  <c r="P95" i="17"/>
  <c r="E95" i="17"/>
  <c r="U95" i="17" s="1"/>
  <c r="U94" i="17"/>
  <c r="S94" i="17"/>
  <c r="R94" i="17"/>
  <c r="Q94" i="17"/>
  <c r="P94" i="17"/>
  <c r="E94" i="17"/>
  <c r="T94" i="17" s="1"/>
  <c r="S93" i="17"/>
  <c r="R93" i="17"/>
  <c r="Q93" i="17"/>
  <c r="P93" i="17"/>
  <c r="E93" i="17"/>
  <c r="U93" i="17" s="1"/>
  <c r="S92" i="17"/>
  <c r="R92" i="17"/>
  <c r="Q92" i="17"/>
  <c r="P92" i="17"/>
  <c r="E92" i="17"/>
  <c r="U92" i="17" s="1"/>
  <c r="U91" i="17"/>
  <c r="S91" i="17"/>
  <c r="R91" i="17"/>
  <c r="Q91" i="17"/>
  <c r="P91" i="17"/>
  <c r="E91" i="17"/>
  <c r="T91" i="17" s="1"/>
  <c r="U90" i="17"/>
  <c r="T90" i="17"/>
  <c r="S90" i="17"/>
  <c r="R90" i="17"/>
  <c r="Q90" i="17"/>
  <c r="P90" i="17"/>
  <c r="E90" i="17"/>
  <c r="S89" i="17"/>
  <c r="R89" i="17"/>
  <c r="Q89" i="17"/>
  <c r="P89" i="17"/>
  <c r="E89" i="17"/>
  <c r="U89" i="17" s="1"/>
  <c r="T88" i="17"/>
  <c r="S88" i="17"/>
  <c r="R88" i="17"/>
  <c r="R87" i="17" s="1"/>
  <c r="Q88" i="17"/>
  <c r="P88" i="17"/>
  <c r="E88" i="17"/>
  <c r="U88" i="17" s="1"/>
  <c r="O75" i="17"/>
  <c r="N75" i="17"/>
  <c r="M75" i="17"/>
  <c r="L75" i="17"/>
  <c r="K75" i="17"/>
  <c r="J75" i="17"/>
  <c r="I75" i="17"/>
  <c r="H75" i="17"/>
  <c r="G75" i="17"/>
  <c r="F75" i="17"/>
  <c r="C75" i="17"/>
  <c r="B75" i="17"/>
  <c r="O74" i="17"/>
  <c r="N74" i="17"/>
  <c r="M74" i="17"/>
  <c r="S74" i="17" s="1"/>
  <c r="L74" i="17"/>
  <c r="R74" i="17" s="1"/>
  <c r="K74" i="17"/>
  <c r="J74" i="17"/>
  <c r="I74" i="17"/>
  <c r="Q74" i="17" s="1"/>
  <c r="H74" i="17"/>
  <c r="P74" i="17" s="1"/>
  <c r="G74" i="17"/>
  <c r="F74" i="17"/>
  <c r="C74" i="17"/>
  <c r="E74" i="17" s="1"/>
  <c r="B74" i="17"/>
  <c r="R73" i="17"/>
  <c r="O73" i="17"/>
  <c r="N73" i="17"/>
  <c r="M73" i="17"/>
  <c r="S73" i="17" s="1"/>
  <c r="L73" i="17"/>
  <c r="K73" i="17"/>
  <c r="J73" i="17"/>
  <c r="I73" i="17"/>
  <c r="Q73" i="17" s="1"/>
  <c r="H73" i="17"/>
  <c r="P73" i="17" s="1"/>
  <c r="G73" i="17"/>
  <c r="F73" i="17"/>
  <c r="E73" i="17"/>
  <c r="C73" i="17"/>
  <c r="B73" i="17"/>
  <c r="U72" i="17"/>
  <c r="T72" i="17"/>
  <c r="S72" i="17"/>
  <c r="R72" i="17"/>
  <c r="Q72" i="17"/>
  <c r="P72" i="17"/>
  <c r="E72" i="17"/>
  <c r="S71" i="17"/>
  <c r="R71" i="17"/>
  <c r="Q71" i="17"/>
  <c r="P71" i="17"/>
  <c r="E71" i="17"/>
  <c r="U71" i="17" s="1"/>
  <c r="O69" i="17"/>
  <c r="N69" i="17"/>
  <c r="M69" i="17"/>
  <c r="L69" i="17"/>
  <c r="K69" i="17"/>
  <c r="J69" i="17"/>
  <c r="I69" i="17"/>
  <c r="H69" i="17"/>
  <c r="P69" i="17" s="1"/>
  <c r="G69" i="17"/>
  <c r="F69" i="17"/>
  <c r="C69" i="17"/>
  <c r="B69" i="17"/>
  <c r="R68" i="17"/>
  <c r="O68" i="17"/>
  <c r="N68" i="17"/>
  <c r="M68" i="17"/>
  <c r="S68" i="17" s="1"/>
  <c r="L68" i="17"/>
  <c r="K68" i="17"/>
  <c r="J68" i="17"/>
  <c r="I68" i="17"/>
  <c r="Q68" i="17" s="1"/>
  <c r="H68" i="17"/>
  <c r="G68" i="17"/>
  <c r="F68" i="17"/>
  <c r="E68" i="17"/>
  <c r="C68" i="17"/>
  <c r="B68" i="17"/>
  <c r="U67" i="17"/>
  <c r="T67" i="17"/>
  <c r="S67" i="17"/>
  <c r="R67" i="17"/>
  <c r="Q67" i="17"/>
  <c r="P67" i="17"/>
  <c r="E67" i="17"/>
  <c r="S66" i="17"/>
  <c r="R66" i="17"/>
  <c r="Q66" i="17"/>
  <c r="P66" i="17"/>
  <c r="E66" i="17"/>
  <c r="U66" i="17" s="1"/>
  <c r="S65" i="17"/>
  <c r="R65" i="17"/>
  <c r="Q65" i="17"/>
  <c r="P65" i="17"/>
  <c r="E65" i="17"/>
  <c r="U65" i="17" s="1"/>
  <c r="U64" i="17"/>
  <c r="S64" i="17"/>
  <c r="R64" i="17"/>
  <c r="Q64" i="17"/>
  <c r="P64" i="17"/>
  <c r="E64" i="17"/>
  <c r="T64" i="17" s="1"/>
  <c r="S63" i="17"/>
  <c r="R63" i="17"/>
  <c r="Q63" i="17"/>
  <c r="P63" i="17"/>
  <c r="E63" i="17"/>
  <c r="U63" i="17" s="1"/>
  <c r="O61" i="17"/>
  <c r="N61" i="17"/>
  <c r="M61" i="17"/>
  <c r="S61" i="17" s="1"/>
  <c r="L61" i="17"/>
  <c r="R61" i="17" s="1"/>
  <c r="K61" i="17"/>
  <c r="J61" i="17"/>
  <c r="I61" i="17"/>
  <c r="Q61" i="17" s="1"/>
  <c r="H61" i="17"/>
  <c r="C61" i="17"/>
  <c r="B61" i="17"/>
  <c r="S60" i="17"/>
  <c r="R60" i="17"/>
  <c r="Q60" i="17"/>
  <c r="P60" i="17"/>
  <c r="E60" i="17"/>
  <c r="U60" i="17" s="1"/>
  <c r="U59" i="17"/>
  <c r="S59" i="17"/>
  <c r="R59" i="17"/>
  <c r="Q59" i="17"/>
  <c r="P59" i="17"/>
  <c r="E59" i="17"/>
  <c r="T59" i="17" s="1"/>
  <c r="U58" i="17"/>
  <c r="T58" i="17"/>
  <c r="S58" i="17"/>
  <c r="R58" i="17"/>
  <c r="Q58" i="17"/>
  <c r="P58" i="17"/>
  <c r="E58" i="17"/>
  <c r="S57" i="17"/>
  <c r="R57" i="17"/>
  <c r="Q57" i="17"/>
  <c r="P57" i="17"/>
  <c r="E57" i="17"/>
  <c r="U57" i="17" s="1"/>
  <c r="O55" i="17"/>
  <c r="N55" i="17"/>
  <c r="M55" i="17"/>
  <c r="L55" i="17"/>
  <c r="K55" i="17"/>
  <c r="J55" i="17"/>
  <c r="I55" i="17"/>
  <c r="H55" i="17"/>
  <c r="G55" i="17"/>
  <c r="F55" i="17"/>
  <c r="C55" i="17"/>
  <c r="B55" i="17"/>
  <c r="S54" i="17"/>
  <c r="R54" i="17"/>
  <c r="Q54" i="17"/>
  <c r="P54" i="17"/>
  <c r="E54" i="17"/>
  <c r="U54" i="17" s="1"/>
  <c r="S53" i="17"/>
  <c r="R53" i="17"/>
  <c r="Q53" i="17"/>
  <c r="P53" i="17"/>
  <c r="E53" i="17"/>
  <c r="U53" i="17" s="1"/>
  <c r="S52" i="17"/>
  <c r="R52" i="17"/>
  <c r="Q52" i="17"/>
  <c r="P52" i="17"/>
  <c r="E52" i="17"/>
  <c r="T52" i="17" s="1"/>
  <c r="U51" i="17"/>
  <c r="T51" i="17"/>
  <c r="S51" i="17"/>
  <c r="R51" i="17"/>
  <c r="Q51" i="17"/>
  <c r="P51" i="17"/>
  <c r="E51" i="17"/>
  <c r="S50" i="17"/>
  <c r="R50" i="17"/>
  <c r="Q50" i="17"/>
  <c r="P50" i="17"/>
  <c r="E50" i="17"/>
  <c r="U50" i="17" s="1"/>
  <c r="S49" i="17"/>
  <c r="R49" i="17"/>
  <c r="Q49" i="17"/>
  <c r="P49" i="17"/>
  <c r="E49" i="17"/>
  <c r="U49" i="17" s="1"/>
  <c r="U48" i="17"/>
  <c r="S48" i="17"/>
  <c r="R48" i="17"/>
  <c r="Q48" i="17"/>
  <c r="P48" i="17"/>
  <c r="E48" i="17"/>
  <c r="T48" i="17" s="1"/>
  <c r="U47" i="17"/>
  <c r="T47" i="17"/>
  <c r="S47" i="17"/>
  <c r="R47" i="17"/>
  <c r="Q47" i="17"/>
  <c r="P47" i="17"/>
  <c r="E47" i="17"/>
  <c r="S46" i="17"/>
  <c r="R46" i="17"/>
  <c r="Q46" i="17"/>
  <c r="P46" i="17"/>
  <c r="E46" i="17"/>
  <c r="U46" i="17" s="1"/>
  <c r="S45" i="17"/>
  <c r="R45" i="17"/>
  <c r="Q45" i="17"/>
  <c r="P45" i="17"/>
  <c r="E45" i="17"/>
  <c r="U45" i="17" s="1"/>
  <c r="U44" i="17"/>
  <c r="S44" i="17"/>
  <c r="R44" i="17"/>
  <c r="Q44" i="17"/>
  <c r="P44" i="17"/>
  <c r="E44" i="17"/>
  <c r="T44" i="17" s="1"/>
  <c r="O42" i="17"/>
  <c r="N42" i="17"/>
  <c r="M42" i="17"/>
  <c r="L42" i="17"/>
  <c r="K42" i="17"/>
  <c r="J42" i="17"/>
  <c r="I42" i="17"/>
  <c r="H42" i="17"/>
  <c r="G42" i="17"/>
  <c r="F42" i="17"/>
  <c r="C42" i="17"/>
  <c r="B42" i="17"/>
  <c r="E42" i="17" s="1"/>
  <c r="U41" i="17"/>
  <c r="S41" i="17"/>
  <c r="R41" i="17"/>
  <c r="Q41" i="17"/>
  <c r="P41" i="17"/>
  <c r="E41" i="17"/>
  <c r="T41" i="17" s="1"/>
  <c r="U40" i="17"/>
  <c r="T40" i="17"/>
  <c r="S40" i="17"/>
  <c r="R40" i="17"/>
  <c r="Q40" i="17"/>
  <c r="P40" i="17"/>
  <c r="E40" i="17"/>
  <c r="S39" i="17"/>
  <c r="R39" i="17"/>
  <c r="Q39" i="17"/>
  <c r="P39" i="17"/>
  <c r="E39" i="17"/>
  <c r="U39" i="17" s="1"/>
  <c r="S38" i="17"/>
  <c r="R38" i="17"/>
  <c r="Q38" i="17"/>
  <c r="P38" i="17"/>
  <c r="E38" i="17"/>
  <c r="U38" i="17" s="1"/>
  <c r="U37" i="17"/>
  <c r="S37" i="17"/>
  <c r="R37" i="17"/>
  <c r="Q37" i="17"/>
  <c r="P37" i="17"/>
  <c r="E37" i="17"/>
  <c r="S35" i="17"/>
  <c r="R35" i="17"/>
  <c r="O35" i="17"/>
  <c r="N35" i="17"/>
  <c r="M35" i="17"/>
  <c r="L35" i="17"/>
  <c r="K35" i="17"/>
  <c r="J35" i="17"/>
  <c r="I35" i="17"/>
  <c r="Q35" i="17" s="1"/>
  <c r="H35" i="17"/>
  <c r="P35" i="17" s="1"/>
  <c r="G35" i="17"/>
  <c r="F35" i="17"/>
  <c r="C35" i="17"/>
  <c r="B35" i="17"/>
  <c r="E35" i="17" s="1"/>
  <c r="U34" i="17"/>
  <c r="S34" i="17"/>
  <c r="R34" i="17"/>
  <c r="Q34" i="17"/>
  <c r="P34" i="17"/>
  <c r="E34" i="17"/>
  <c r="T34" i="17" s="1"/>
  <c r="O32" i="17"/>
  <c r="N32" i="17"/>
  <c r="M32" i="17"/>
  <c r="S32" i="17" s="1"/>
  <c r="L32" i="17"/>
  <c r="R32" i="17" s="1"/>
  <c r="K32" i="17"/>
  <c r="J32" i="17"/>
  <c r="I32" i="17"/>
  <c r="H32" i="17"/>
  <c r="G32" i="17"/>
  <c r="F32" i="17"/>
  <c r="C32" i="17"/>
  <c r="B32" i="17"/>
  <c r="U31" i="17"/>
  <c r="S31" i="17"/>
  <c r="R31" i="17"/>
  <c r="Q31" i="17"/>
  <c r="P31" i="17"/>
  <c r="E31" i="17"/>
  <c r="T31" i="17" s="1"/>
  <c r="U30" i="17"/>
  <c r="T30" i="17"/>
  <c r="S30" i="17"/>
  <c r="R30" i="17"/>
  <c r="Q30" i="17"/>
  <c r="P30" i="17"/>
  <c r="E30" i="17"/>
  <c r="S29" i="17"/>
  <c r="R29" i="17"/>
  <c r="Q29" i="17"/>
  <c r="P29" i="17"/>
  <c r="E29" i="17"/>
  <c r="U29" i="17" s="1"/>
  <c r="S28" i="17"/>
  <c r="R28" i="17"/>
  <c r="Q28" i="17"/>
  <c r="P28" i="17"/>
  <c r="E28" i="17"/>
  <c r="U28" i="17" s="1"/>
  <c r="S26" i="17"/>
  <c r="O26" i="17"/>
  <c r="N26" i="17"/>
  <c r="M26" i="17"/>
  <c r="L26" i="17"/>
  <c r="R26" i="17" s="1"/>
  <c r="K26" i="17"/>
  <c r="J26" i="17"/>
  <c r="I26" i="17"/>
  <c r="H26" i="17"/>
  <c r="P26" i="17" s="1"/>
  <c r="G26" i="17"/>
  <c r="F26" i="17"/>
  <c r="C26" i="17"/>
  <c r="B26" i="17"/>
  <c r="E26" i="17" s="1"/>
  <c r="S25" i="17"/>
  <c r="R25" i="17"/>
  <c r="Q25" i="17"/>
  <c r="P25" i="17"/>
  <c r="E25" i="17"/>
  <c r="U25" i="17" s="1"/>
  <c r="S24" i="17"/>
  <c r="R24" i="17"/>
  <c r="Q24" i="17"/>
  <c r="P24" i="17"/>
  <c r="E24" i="17"/>
  <c r="T24" i="17" s="1"/>
  <c r="U23" i="17"/>
  <c r="T23" i="17"/>
  <c r="S23" i="17"/>
  <c r="R23" i="17"/>
  <c r="Q23" i="17"/>
  <c r="P23" i="17"/>
  <c r="E23" i="17"/>
  <c r="S22" i="17"/>
  <c r="R22" i="17"/>
  <c r="Q22" i="17"/>
  <c r="P22" i="17"/>
  <c r="E22" i="17"/>
  <c r="U22" i="17" s="1"/>
  <c r="S21" i="17"/>
  <c r="R21" i="17"/>
  <c r="Q21" i="17"/>
  <c r="P21" i="17"/>
  <c r="E21" i="17"/>
  <c r="U21" i="17" s="1"/>
  <c r="U20" i="17"/>
  <c r="S20" i="17"/>
  <c r="R20" i="17"/>
  <c r="Q20" i="17"/>
  <c r="P20" i="17"/>
  <c r="E20" i="17"/>
  <c r="T20" i="17" s="1"/>
  <c r="U19" i="17"/>
  <c r="T19" i="17"/>
  <c r="S19" i="17"/>
  <c r="R19" i="17"/>
  <c r="Q19" i="17"/>
  <c r="P19" i="17"/>
  <c r="E19" i="17"/>
  <c r="O17" i="17"/>
  <c r="N17" i="17"/>
  <c r="R17" i="17" s="1"/>
  <c r="M17" i="17"/>
  <c r="S17" i="17" s="1"/>
  <c r="L17" i="17"/>
  <c r="K17" i="17"/>
  <c r="J17" i="17"/>
  <c r="I17" i="17"/>
  <c r="Q17" i="17" s="1"/>
  <c r="H17" i="17"/>
  <c r="P17" i="17" s="1"/>
  <c r="G17" i="17"/>
  <c r="F17" i="17"/>
  <c r="E17" i="17"/>
  <c r="C17" i="17"/>
  <c r="B17" i="17"/>
  <c r="U16" i="17"/>
  <c r="T16" i="17"/>
  <c r="S16" i="17"/>
  <c r="R16" i="17"/>
  <c r="Q16" i="17"/>
  <c r="P16" i="17"/>
  <c r="E16" i="17"/>
  <c r="S15" i="17"/>
  <c r="R15" i="17"/>
  <c r="Q15" i="17"/>
  <c r="P15" i="17"/>
  <c r="E15" i="17"/>
  <c r="U15" i="17" s="1"/>
  <c r="S14" i="17"/>
  <c r="R14" i="17"/>
  <c r="Q14" i="17"/>
  <c r="P14" i="17"/>
  <c r="E14" i="17"/>
  <c r="U14" i="17" s="1"/>
  <c r="U13" i="17"/>
  <c r="S13" i="17"/>
  <c r="R13" i="17"/>
  <c r="Q13" i="17"/>
  <c r="P13" i="17"/>
  <c r="E13" i="17"/>
  <c r="T13" i="17" s="1"/>
  <c r="U12" i="17"/>
  <c r="T12" i="17"/>
  <c r="S12" i="17"/>
  <c r="R12" i="17"/>
  <c r="Q12" i="17"/>
  <c r="P12" i="17"/>
  <c r="E12" i="17"/>
  <c r="S11" i="17"/>
  <c r="R11" i="17"/>
  <c r="Q11" i="17"/>
  <c r="P11" i="17"/>
  <c r="E11" i="17"/>
  <c r="U11" i="17" s="1"/>
  <c r="S10" i="17"/>
  <c r="R10" i="17"/>
  <c r="Q10" i="17"/>
  <c r="P10" i="17"/>
  <c r="E10" i="17"/>
  <c r="U10" i="17" s="1"/>
  <c r="U9" i="17"/>
  <c r="S9" i="17"/>
  <c r="R9" i="17"/>
  <c r="Q9" i="17"/>
  <c r="P9" i="17"/>
  <c r="E9" i="17"/>
  <c r="U96" i="16"/>
  <c r="T96" i="16"/>
  <c r="S96" i="16"/>
  <c r="R96" i="16"/>
  <c r="Q96" i="16"/>
  <c r="P96" i="16"/>
  <c r="E96" i="16"/>
  <c r="S95" i="16"/>
  <c r="R95" i="16"/>
  <c r="Q95" i="16"/>
  <c r="P95" i="16"/>
  <c r="E95" i="16"/>
  <c r="U95" i="16" s="1"/>
  <c r="S94" i="16"/>
  <c r="R94" i="16"/>
  <c r="Q94" i="16"/>
  <c r="P94" i="16"/>
  <c r="E94" i="16"/>
  <c r="U94" i="16" s="1"/>
  <c r="U93" i="16"/>
  <c r="S93" i="16"/>
  <c r="R93" i="16"/>
  <c r="Q93" i="16"/>
  <c r="P93" i="16"/>
  <c r="E93" i="16"/>
  <c r="T93" i="16" s="1"/>
  <c r="U92" i="16"/>
  <c r="T92" i="16"/>
  <c r="S92" i="16"/>
  <c r="R92" i="16"/>
  <c r="Q92" i="16"/>
  <c r="P92" i="16"/>
  <c r="E92" i="16"/>
  <c r="S91" i="16"/>
  <c r="R91" i="16"/>
  <c r="Q91" i="16"/>
  <c r="P91" i="16"/>
  <c r="E91" i="16"/>
  <c r="U91" i="16" s="1"/>
  <c r="S90" i="16"/>
  <c r="R90" i="16"/>
  <c r="Q90" i="16"/>
  <c r="P90" i="16"/>
  <c r="E90" i="16"/>
  <c r="U90" i="16" s="1"/>
  <c r="U89" i="16"/>
  <c r="S89" i="16"/>
  <c r="R89" i="16"/>
  <c r="Q89" i="16"/>
  <c r="P89" i="16"/>
  <c r="E89" i="16"/>
  <c r="T89" i="16" s="1"/>
  <c r="U88" i="16"/>
  <c r="T88" i="16"/>
  <c r="S88" i="16"/>
  <c r="R88" i="16"/>
  <c r="Q88" i="16"/>
  <c r="P88" i="16"/>
  <c r="E88" i="16"/>
  <c r="O75" i="16"/>
  <c r="N75" i="16"/>
  <c r="M75" i="16"/>
  <c r="L75" i="16"/>
  <c r="K75" i="16"/>
  <c r="J75" i="16"/>
  <c r="I75" i="16"/>
  <c r="H75" i="16"/>
  <c r="P75" i="16" s="1"/>
  <c r="G75" i="16"/>
  <c r="F75" i="16"/>
  <c r="C75" i="16"/>
  <c r="B75" i="16"/>
  <c r="S74" i="16"/>
  <c r="R74" i="16"/>
  <c r="O74" i="16"/>
  <c r="N74" i="16"/>
  <c r="M74" i="16"/>
  <c r="L74" i="16"/>
  <c r="K74" i="16"/>
  <c r="J74" i="16"/>
  <c r="I74" i="16"/>
  <c r="Q74" i="16" s="1"/>
  <c r="H74" i="16"/>
  <c r="P74" i="16" s="1"/>
  <c r="G74" i="16"/>
  <c r="F74" i="16"/>
  <c r="C74" i="16"/>
  <c r="B74" i="16"/>
  <c r="E74" i="16" s="1"/>
  <c r="S73" i="16"/>
  <c r="O73" i="16"/>
  <c r="N73" i="16"/>
  <c r="M73" i="16"/>
  <c r="L73" i="16"/>
  <c r="R73" i="16" s="1"/>
  <c r="K73" i="16"/>
  <c r="J73" i="16"/>
  <c r="I73" i="16"/>
  <c r="Q73" i="16" s="1"/>
  <c r="H73" i="16"/>
  <c r="P73" i="16" s="1"/>
  <c r="G73" i="16"/>
  <c r="F73" i="16"/>
  <c r="C73" i="16"/>
  <c r="B73" i="16"/>
  <c r="E73" i="16" s="1"/>
  <c r="S72" i="16"/>
  <c r="R72" i="16"/>
  <c r="Q72" i="16"/>
  <c r="P72" i="16"/>
  <c r="E72" i="16"/>
  <c r="U72" i="16" s="1"/>
  <c r="U71" i="16"/>
  <c r="S71" i="16"/>
  <c r="R71" i="16"/>
  <c r="Q71" i="16"/>
  <c r="P71" i="16"/>
  <c r="E71" i="16"/>
  <c r="O69" i="16"/>
  <c r="N69" i="16"/>
  <c r="M69" i="16"/>
  <c r="L69" i="16"/>
  <c r="K69" i="16"/>
  <c r="J69" i="16"/>
  <c r="I69" i="16"/>
  <c r="H69" i="16"/>
  <c r="G69" i="16"/>
  <c r="F69" i="16"/>
  <c r="C69" i="16"/>
  <c r="B69" i="16"/>
  <c r="S68" i="16"/>
  <c r="O68" i="16"/>
  <c r="N68" i="16"/>
  <c r="M68" i="16"/>
  <c r="L68" i="16"/>
  <c r="R68" i="16" s="1"/>
  <c r="K68" i="16"/>
  <c r="J68" i="16"/>
  <c r="I68" i="16"/>
  <c r="H68" i="16"/>
  <c r="G68" i="16"/>
  <c r="F68" i="16"/>
  <c r="C68" i="16"/>
  <c r="B68" i="16"/>
  <c r="E68" i="16" s="1"/>
  <c r="S67" i="16"/>
  <c r="R67" i="16"/>
  <c r="Q67" i="16"/>
  <c r="P67" i="16"/>
  <c r="E67" i="16"/>
  <c r="U67" i="16" s="1"/>
  <c r="U66" i="16"/>
  <c r="S66" i="16"/>
  <c r="R66" i="16"/>
  <c r="Q66" i="16"/>
  <c r="P66" i="16"/>
  <c r="E66" i="16"/>
  <c r="T66" i="16" s="1"/>
  <c r="T65" i="16"/>
  <c r="S65" i="16"/>
  <c r="R65" i="16"/>
  <c r="Q65" i="16"/>
  <c r="P65" i="16"/>
  <c r="E65" i="16"/>
  <c r="U65" i="16" s="1"/>
  <c r="S64" i="16"/>
  <c r="R64" i="16"/>
  <c r="Q64" i="16"/>
  <c r="P64" i="16"/>
  <c r="E64" i="16"/>
  <c r="U64" i="16" s="1"/>
  <c r="S63" i="16"/>
  <c r="R63" i="16"/>
  <c r="Q63" i="16"/>
  <c r="P63" i="16"/>
  <c r="E63" i="16"/>
  <c r="U63" i="16" s="1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E61" i="16" s="1"/>
  <c r="T60" i="16"/>
  <c r="S60" i="16"/>
  <c r="R60" i="16"/>
  <c r="Q60" i="16"/>
  <c r="P60" i="16"/>
  <c r="E60" i="16"/>
  <c r="U60" i="16" s="1"/>
  <c r="S59" i="16"/>
  <c r="R59" i="16"/>
  <c r="Q59" i="16"/>
  <c r="P59" i="16"/>
  <c r="E59" i="16"/>
  <c r="U59" i="16" s="1"/>
  <c r="S58" i="16"/>
  <c r="R58" i="16"/>
  <c r="Q58" i="16"/>
  <c r="P58" i="16"/>
  <c r="E58" i="16"/>
  <c r="U58" i="16" s="1"/>
  <c r="S57" i="16"/>
  <c r="R57" i="16"/>
  <c r="Q57" i="16"/>
  <c r="P57" i="16"/>
  <c r="E57" i="16"/>
  <c r="U57" i="16" s="1"/>
  <c r="S55" i="16"/>
  <c r="O55" i="16"/>
  <c r="N55" i="16"/>
  <c r="M55" i="16"/>
  <c r="L55" i="16"/>
  <c r="R55" i="16" s="1"/>
  <c r="K55" i="16"/>
  <c r="J55" i="16"/>
  <c r="I55" i="16"/>
  <c r="Q55" i="16" s="1"/>
  <c r="H55" i="16"/>
  <c r="G55" i="16"/>
  <c r="F55" i="16"/>
  <c r="C55" i="16"/>
  <c r="B55" i="16"/>
  <c r="U54" i="16"/>
  <c r="T54" i="16"/>
  <c r="S54" i="16"/>
  <c r="R54" i="16"/>
  <c r="Q54" i="16"/>
  <c r="P54" i="16"/>
  <c r="E54" i="16"/>
  <c r="U53" i="16"/>
  <c r="T53" i="16"/>
  <c r="S53" i="16"/>
  <c r="R53" i="16"/>
  <c r="Q53" i="16"/>
  <c r="P53" i="16"/>
  <c r="E53" i="16"/>
  <c r="S52" i="16"/>
  <c r="R52" i="16"/>
  <c r="Q52" i="16"/>
  <c r="P52" i="16"/>
  <c r="E52" i="16"/>
  <c r="U52" i="16" s="1"/>
  <c r="S51" i="16"/>
  <c r="R51" i="16"/>
  <c r="Q51" i="16"/>
  <c r="P51" i="16"/>
  <c r="E51" i="16"/>
  <c r="U51" i="16" s="1"/>
  <c r="U50" i="16"/>
  <c r="S50" i="16"/>
  <c r="R50" i="16"/>
  <c r="Q50" i="16"/>
  <c r="P50" i="16"/>
  <c r="E50" i="16"/>
  <c r="T50" i="16" s="1"/>
  <c r="U49" i="16"/>
  <c r="T49" i="16"/>
  <c r="S49" i="16"/>
  <c r="R49" i="16"/>
  <c r="Q49" i="16"/>
  <c r="P49" i="16"/>
  <c r="E49" i="16"/>
  <c r="S48" i="16"/>
  <c r="R48" i="16"/>
  <c r="Q48" i="16"/>
  <c r="P48" i="16"/>
  <c r="E48" i="16"/>
  <c r="U48" i="16" s="1"/>
  <c r="S47" i="16"/>
  <c r="R47" i="16"/>
  <c r="Q47" i="16"/>
  <c r="P47" i="16"/>
  <c r="E47" i="16"/>
  <c r="U47" i="16" s="1"/>
  <c r="U46" i="16"/>
  <c r="T46" i="16"/>
  <c r="S46" i="16"/>
  <c r="R46" i="16"/>
  <c r="Q46" i="16"/>
  <c r="P46" i="16"/>
  <c r="E46" i="16"/>
  <c r="U45" i="16"/>
  <c r="T45" i="16"/>
  <c r="S45" i="16"/>
  <c r="R45" i="16"/>
  <c r="Q45" i="16"/>
  <c r="P45" i="16"/>
  <c r="E45" i="16"/>
  <c r="S44" i="16"/>
  <c r="R44" i="16"/>
  <c r="Q44" i="16"/>
  <c r="P44" i="16"/>
  <c r="E44" i="16"/>
  <c r="U44" i="16" s="1"/>
  <c r="O42" i="16"/>
  <c r="N42" i="16"/>
  <c r="M42" i="16"/>
  <c r="L42" i="16"/>
  <c r="K42" i="16"/>
  <c r="J42" i="16"/>
  <c r="I42" i="16"/>
  <c r="H42" i="16"/>
  <c r="P42" i="16" s="1"/>
  <c r="G42" i="16"/>
  <c r="F42" i="16"/>
  <c r="C42" i="16"/>
  <c r="B42" i="16"/>
  <c r="S41" i="16"/>
  <c r="R41" i="16"/>
  <c r="Q41" i="16"/>
  <c r="P41" i="16"/>
  <c r="E41" i="16"/>
  <c r="U41" i="16" s="1"/>
  <c r="S40" i="16"/>
  <c r="R40" i="16"/>
  <c r="Q40" i="16"/>
  <c r="P40" i="16"/>
  <c r="E40" i="16"/>
  <c r="U40" i="16" s="1"/>
  <c r="U39" i="16"/>
  <c r="S39" i="16"/>
  <c r="R39" i="16"/>
  <c r="Q39" i="16"/>
  <c r="P39" i="16"/>
  <c r="E39" i="16"/>
  <c r="T39" i="16" s="1"/>
  <c r="U38" i="16"/>
  <c r="T38" i="16"/>
  <c r="S38" i="16"/>
  <c r="R38" i="16"/>
  <c r="Q38" i="16"/>
  <c r="P38" i="16"/>
  <c r="E38" i="16"/>
  <c r="S37" i="16"/>
  <c r="R37" i="16"/>
  <c r="Q37" i="16"/>
  <c r="P37" i="16"/>
  <c r="E37" i="16"/>
  <c r="O35" i="16"/>
  <c r="N35" i="16"/>
  <c r="M35" i="16"/>
  <c r="S35" i="16" s="1"/>
  <c r="L35" i="16"/>
  <c r="R35" i="16" s="1"/>
  <c r="K35" i="16"/>
  <c r="J35" i="16"/>
  <c r="I35" i="16"/>
  <c r="Q35" i="16" s="1"/>
  <c r="H35" i="16"/>
  <c r="P35" i="16" s="1"/>
  <c r="G35" i="16"/>
  <c r="F35" i="16"/>
  <c r="C35" i="16"/>
  <c r="E35" i="16" s="1"/>
  <c r="B35" i="16"/>
  <c r="S34" i="16"/>
  <c r="R34" i="16"/>
  <c r="Q34" i="16"/>
  <c r="P34" i="16"/>
  <c r="E34" i="16"/>
  <c r="U34" i="16" s="1"/>
  <c r="O32" i="16"/>
  <c r="N32" i="16"/>
  <c r="M32" i="16"/>
  <c r="L32" i="16"/>
  <c r="R32" i="16" s="1"/>
  <c r="K32" i="16"/>
  <c r="J32" i="16"/>
  <c r="I32" i="16"/>
  <c r="H32" i="16"/>
  <c r="P32" i="16" s="1"/>
  <c r="G32" i="16"/>
  <c r="F32" i="16"/>
  <c r="C32" i="16"/>
  <c r="B32" i="16"/>
  <c r="S31" i="16"/>
  <c r="R31" i="16"/>
  <c r="Q31" i="16"/>
  <c r="P31" i="16"/>
  <c r="E31" i="16"/>
  <c r="U31" i="16" s="1"/>
  <c r="S30" i="16"/>
  <c r="R30" i="16"/>
  <c r="Q30" i="16"/>
  <c r="P30" i="16"/>
  <c r="E30" i="16"/>
  <c r="U30" i="16" s="1"/>
  <c r="U29" i="16"/>
  <c r="T29" i="16"/>
  <c r="S29" i="16"/>
  <c r="R29" i="16"/>
  <c r="Q29" i="16"/>
  <c r="P29" i="16"/>
  <c r="E29" i="16"/>
  <c r="S28" i="16"/>
  <c r="R28" i="16"/>
  <c r="Q28" i="16"/>
  <c r="P28" i="16"/>
  <c r="E28" i="16"/>
  <c r="U28" i="16" s="1"/>
  <c r="O26" i="16"/>
  <c r="N26" i="16"/>
  <c r="M26" i="16"/>
  <c r="S26" i="16" s="1"/>
  <c r="L26" i="16"/>
  <c r="R26" i="16" s="1"/>
  <c r="K26" i="16"/>
  <c r="J26" i="16"/>
  <c r="I26" i="16"/>
  <c r="H26" i="16"/>
  <c r="G26" i="16"/>
  <c r="F26" i="16"/>
  <c r="E26" i="16"/>
  <c r="C26" i="16"/>
  <c r="B26" i="16"/>
  <c r="S25" i="16"/>
  <c r="R25" i="16"/>
  <c r="Q25" i="16"/>
  <c r="P25" i="16"/>
  <c r="E25" i="16"/>
  <c r="U25" i="16" s="1"/>
  <c r="S24" i="16"/>
  <c r="R24" i="16"/>
  <c r="Q24" i="16"/>
  <c r="P24" i="16"/>
  <c r="E24" i="16"/>
  <c r="U24" i="16" s="1"/>
  <c r="S23" i="16"/>
  <c r="R23" i="16"/>
  <c r="Q23" i="16"/>
  <c r="P23" i="16"/>
  <c r="E23" i="16"/>
  <c r="U23" i="16" s="1"/>
  <c r="U22" i="16"/>
  <c r="S22" i="16"/>
  <c r="R22" i="16"/>
  <c r="Q22" i="16"/>
  <c r="P22" i="16"/>
  <c r="E22" i="16"/>
  <c r="T22" i="16" s="1"/>
  <c r="U21" i="16"/>
  <c r="T21" i="16"/>
  <c r="S21" i="16"/>
  <c r="R21" i="16"/>
  <c r="Q21" i="16"/>
  <c r="P21" i="16"/>
  <c r="E21" i="16"/>
  <c r="S20" i="16"/>
  <c r="R20" i="16"/>
  <c r="Q20" i="16"/>
  <c r="P20" i="16"/>
  <c r="E20" i="16"/>
  <c r="S19" i="16"/>
  <c r="R19" i="16"/>
  <c r="Q19" i="16"/>
  <c r="P19" i="16"/>
  <c r="E19" i="16"/>
  <c r="U19" i="16" s="1"/>
  <c r="S17" i="16"/>
  <c r="O17" i="16"/>
  <c r="N17" i="16"/>
  <c r="M17" i="16"/>
  <c r="L17" i="16"/>
  <c r="R17" i="16" s="1"/>
  <c r="K17" i="16"/>
  <c r="J17" i="16"/>
  <c r="I17" i="16"/>
  <c r="H17" i="16"/>
  <c r="P17" i="16" s="1"/>
  <c r="G17" i="16"/>
  <c r="F17" i="16"/>
  <c r="C17" i="16"/>
  <c r="B17" i="16"/>
  <c r="E17" i="16" s="1"/>
  <c r="S16" i="16"/>
  <c r="R16" i="16"/>
  <c r="Q16" i="16"/>
  <c r="P16" i="16"/>
  <c r="E16" i="16"/>
  <c r="U16" i="16" s="1"/>
  <c r="U15" i="16"/>
  <c r="T15" i="16"/>
  <c r="S15" i="16"/>
  <c r="R15" i="16"/>
  <c r="Q15" i="16"/>
  <c r="P15" i="16"/>
  <c r="E15" i="16"/>
  <c r="U14" i="16"/>
  <c r="T14" i="16"/>
  <c r="S14" i="16"/>
  <c r="R14" i="16"/>
  <c r="Q14" i="16"/>
  <c r="P14" i="16"/>
  <c r="E14" i="16"/>
  <c r="S13" i="16"/>
  <c r="R13" i="16"/>
  <c r="Q13" i="16"/>
  <c r="P13" i="16"/>
  <c r="E13" i="16"/>
  <c r="U13" i="16" s="1"/>
  <c r="S12" i="16"/>
  <c r="R12" i="16"/>
  <c r="Q12" i="16"/>
  <c r="P12" i="16"/>
  <c r="E12" i="16"/>
  <c r="U12" i="16" s="1"/>
  <c r="U11" i="16"/>
  <c r="S11" i="16"/>
  <c r="R11" i="16"/>
  <c r="Q11" i="16"/>
  <c r="P11" i="16"/>
  <c r="E11" i="16"/>
  <c r="T11" i="16" s="1"/>
  <c r="S10" i="16"/>
  <c r="R10" i="16"/>
  <c r="Q10" i="16"/>
  <c r="P10" i="16"/>
  <c r="T10" i="16" s="1"/>
  <c r="E10" i="16"/>
  <c r="U10" i="16" s="1"/>
  <c r="S9" i="16"/>
  <c r="R9" i="16"/>
  <c r="Q9" i="16"/>
  <c r="P9" i="16"/>
  <c r="E9" i="16"/>
  <c r="S96" i="15"/>
  <c r="R96" i="15"/>
  <c r="Q96" i="15"/>
  <c r="P96" i="15"/>
  <c r="E96" i="15"/>
  <c r="U96" i="15" s="1"/>
  <c r="U95" i="15"/>
  <c r="T95" i="15"/>
  <c r="S95" i="15"/>
  <c r="R95" i="15"/>
  <c r="Q95" i="15"/>
  <c r="P95" i="15"/>
  <c r="E95" i="15"/>
  <c r="U94" i="15"/>
  <c r="T94" i="15"/>
  <c r="S94" i="15"/>
  <c r="R94" i="15"/>
  <c r="Q94" i="15"/>
  <c r="P94" i="15"/>
  <c r="E94" i="15"/>
  <c r="S93" i="15"/>
  <c r="R93" i="15"/>
  <c r="Q93" i="15"/>
  <c r="P93" i="15"/>
  <c r="E93" i="15"/>
  <c r="U93" i="15" s="1"/>
  <c r="S92" i="15"/>
  <c r="R92" i="15"/>
  <c r="Q92" i="15"/>
  <c r="P92" i="15"/>
  <c r="E92" i="15"/>
  <c r="U92" i="15" s="1"/>
  <c r="U91" i="15"/>
  <c r="S91" i="15"/>
  <c r="R91" i="15"/>
  <c r="Q91" i="15"/>
  <c r="P91" i="15"/>
  <c r="E91" i="15"/>
  <c r="T91" i="15" s="1"/>
  <c r="T90" i="15"/>
  <c r="S90" i="15"/>
  <c r="R90" i="15"/>
  <c r="Q90" i="15"/>
  <c r="P90" i="15"/>
  <c r="E90" i="15"/>
  <c r="U90" i="15" s="1"/>
  <c r="S89" i="15"/>
  <c r="R89" i="15"/>
  <c r="Q89" i="15"/>
  <c r="P89" i="15"/>
  <c r="E89" i="15"/>
  <c r="S88" i="15"/>
  <c r="R88" i="15"/>
  <c r="Q88" i="15"/>
  <c r="P88" i="15"/>
  <c r="E88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O74" i="15"/>
  <c r="N74" i="15"/>
  <c r="M74" i="15"/>
  <c r="S74" i="15" s="1"/>
  <c r="L74" i="15"/>
  <c r="R74" i="15" s="1"/>
  <c r="K74" i="15"/>
  <c r="J74" i="15"/>
  <c r="I74" i="15"/>
  <c r="Q74" i="15" s="1"/>
  <c r="H74" i="15"/>
  <c r="P74" i="15" s="1"/>
  <c r="G74" i="15"/>
  <c r="F74" i="15"/>
  <c r="C74" i="15"/>
  <c r="E74" i="15" s="1"/>
  <c r="B74" i="15"/>
  <c r="O73" i="15"/>
  <c r="N73" i="15"/>
  <c r="M73" i="15"/>
  <c r="S73" i="15" s="1"/>
  <c r="L73" i="15"/>
  <c r="R73" i="15" s="1"/>
  <c r="K73" i="15"/>
  <c r="J73" i="15"/>
  <c r="I73" i="15"/>
  <c r="H73" i="15"/>
  <c r="P73" i="15" s="1"/>
  <c r="G73" i="15"/>
  <c r="F73" i="15"/>
  <c r="E73" i="15"/>
  <c r="C73" i="15"/>
  <c r="B73" i="15"/>
  <c r="T72" i="15"/>
  <c r="S72" i="15"/>
  <c r="R72" i="15"/>
  <c r="Q72" i="15"/>
  <c r="P72" i="15"/>
  <c r="E72" i="15"/>
  <c r="U72" i="15" s="1"/>
  <c r="S71" i="15"/>
  <c r="R71" i="15"/>
  <c r="Q71" i="15"/>
  <c r="P71" i="15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O68" i="15"/>
  <c r="N68" i="15"/>
  <c r="M68" i="15"/>
  <c r="S68" i="15" s="1"/>
  <c r="L68" i="15"/>
  <c r="R68" i="15" s="1"/>
  <c r="K68" i="15"/>
  <c r="J68" i="15"/>
  <c r="I68" i="15"/>
  <c r="Q68" i="15" s="1"/>
  <c r="H68" i="15"/>
  <c r="G68" i="15"/>
  <c r="F68" i="15"/>
  <c r="C68" i="15"/>
  <c r="B68" i="15"/>
  <c r="E68" i="15" s="1"/>
  <c r="T67" i="15"/>
  <c r="S67" i="15"/>
  <c r="R67" i="15"/>
  <c r="Q67" i="15"/>
  <c r="P67" i="15"/>
  <c r="E67" i="15"/>
  <c r="U67" i="15" s="1"/>
  <c r="S66" i="15"/>
  <c r="R66" i="15"/>
  <c r="Q66" i="15"/>
  <c r="P66" i="15"/>
  <c r="E66" i="15"/>
  <c r="S65" i="15"/>
  <c r="R65" i="15"/>
  <c r="Q65" i="15"/>
  <c r="P65" i="15"/>
  <c r="E65" i="15"/>
  <c r="T65" i="15" s="1"/>
  <c r="U64" i="15"/>
  <c r="S64" i="15"/>
  <c r="R64" i="15"/>
  <c r="Q64" i="15"/>
  <c r="P64" i="15"/>
  <c r="E64" i="15"/>
  <c r="T64" i="15" s="1"/>
  <c r="U63" i="15"/>
  <c r="T63" i="15"/>
  <c r="S63" i="15"/>
  <c r="R63" i="15"/>
  <c r="Q63" i="15"/>
  <c r="P63" i="15"/>
  <c r="E63" i="15"/>
  <c r="R61" i="15"/>
  <c r="O61" i="15"/>
  <c r="N61" i="15"/>
  <c r="M61" i="15"/>
  <c r="S61" i="15" s="1"/>
  <c r="L61" i="15"/>
  <c r="K61" i="15"/>
  <c r="J61" i="15"/>
  <c r="I61" i="15"/>
  <c r="H61" i="15"/>
  <c r="C61" i="15"/>
  <c r="B61" i="15"/>
  <c r="E61" i="15" s="1"/>
  <c r="S60" i="15"/>
  <c r="R60" i="15"/>
  <c r="Q60" i="15"/>
  <c r="P60" i="15"/>
  <c r="E60" i="15"/>
  <c r="U60" i="15" s="1"/>
  <c r="U59" i="15"/>
  <c r="S59" i="15"/>
  <c r="R59" i="15"/>
  <c r="Q59" i="15"/>
  <c r="P59" i="15"/>
  <c r="E59" i="15"/>
  <c r="T59" i="15" s="1"/>
  <c r="S58" i="15"/>
  <c r="R58" i="15"/>
  <c r="Q58" i="15"/>
  <c r="P58" i="15"/>
  <c r="E58" i="15"/>
  <c r="U58" i="15" s="1"/>
  <c r="S57" i="15"/>
  <c r="R57" i="15"/>
  <c r="Q57" i="15"/>
  <c r="P57" i="15"/>
  <c r="E57" i="15"/>
  <c r="O55" i="15"/>
  <c r="N55" i="15"/>
  <c r="M55" i="15"/>
  <c r="S55" i="15" s="1"/>
  <c r="L55" i="15"/>
  <c r="R55" i="15" s="1"/>
  <c r="K55" i="15"/>
  <c r="J55" i="15"/>
  <c r="I55" i="15"/>
  <c r="H55" i="15"/>
  <c r="G55" i="15"/>
  <c r="F55" i="15"/>
  <c r="C55" i="15"/>
  <c r="B55" i="15"/>
  <c r="S54" i="15"/>
  <c r="R54" i="15"/>
  <c r="Q54" i="15"/>
  <c r="P54" i="15"/>
  <c r="E54" i="15"/>
  <c r="U53" i="15"/>
  <c r="S53" i="15"/>
  <c r="R53" i="15"/>
  <c r="Q53" i="15"/>
  <c r="P53" i="15"/>
  <c r="E53" i="15"/>
  <c r="T53" i="15" s="1"/>
  <c r="U52" i="15"/>
  <c r="T52" i="15"/>
  <c r="S52" i="15"/>
  <c r="R52" i="15"/>
  <c r="Q52" i="15"/>
  <c r="P52" i="15"/>
  <c r="E52" i="15"/>
  <c r="U51" i="15"/>
  <c r="T51" i="15"/>
  <c r="S51" i="15"/>
  <c r="R51" i="15"/>
  <c r="Q51" i="15"/>
  <c r="P51" i="15"/>
  <c r="E51" i="15"/>
  <c r="S50" i="15"/>
  <c r="R50" i="15"/>
  <c r="Q50" i="15"/>
  <c r="P50" i="15"/>
  <c r="E50" i="15"/>
  <c r="U50" i="15" s="1"/>
  <c r="S49" i="15"/>
  <c r="R49" i="15"/>
  <c r="Q49" i="15"/>
  <c r="P49" i="15"/>
  <c r="E49" i="15"/>
  <c r="U49" i="15" s="1"/>
  <c r="U48" i="15"/>
  <c r="S48" i="15"/>
  <c r="R48" i="15"/>
  <c r="Q48" i="15"/>
  <c r="P48" i="15"/>
  <c r="E48" i="15"/>
  <c r="T48" i="15" s="1"/>
  <c r="T47" i="15"/>
  <c r="S47" i="15"/>
  <c r="R47" i="15"/>
  <c r="Q47" i="15"/>
  <c r="P47" i="15"/>
  <c r="E47" i="15"/>
  <c r="U47" i="15" s="1"/>
  <c r="S46" i="15"/>
  <c r="R46" i="15"/>
  <c r="Q46" i="15"/>
  <c r="P46" i="15"/>
  <c r="E46" i="15"/>
  <c r="U45" i="15"/>
  <c r="S45" i="15"/>
  <c r="R45" i="15"/>
  <c r="Q45" i="15"/>
  <c r="P45" i="15"/>
  <c r="E45" i="15"/>
  <c r="T44" i="15"/>
  <c r="S44" i="15"/>
  <c r="R44" i="15"/>
  <c r="Q44" i="15"/>
  <c r="P44" i="15"/>
  <c r="E44" i="15"/>
  <c r="U44" i="15" s="1"/>
  <c r="O42" i="15"/>
  <c r="N42" i="15"/>
  <c r="R42" i="15" s="1"/>
  <c r="M42" i="15"/>
  <c r="S42" i="15" s="1"/>
  <c r="L42" i="15"/>
  <c r="K42" i="15"/>
  <c r="J42" i="15"/>
  <c r="I42" i="15"/>
  <c r="H42" i="15"/>
  <c r="G42" i="15"/>
  <c r="F42" i="15"/>
  <c r="C42" i="15"/>
  <c r="B42" i="15"/>
  <c r="U41" i="15"/>
  <c r="T41" i="15"/>
  <c r="S41" i="15"/>
  <c r="R41" i="15"/>
  <c r="Q41" i="15"/>
  <c r="P41" i="15"/>
  <c r="E41" i="15"/>
  <c r="U40" i="15"/>
  <c r="T40" i="15"/>
  <c r="S40" i="15"/>
  <c r="R40" i="15"/>
  <c r="Q40" i="15"/>
  <c r="P40" i="15"/>
  <c r="E40" i="15"/>
  <c r="S39" i="15"/>
  <c r="R39" i="15"/>
  <c r="Q39" i="15"/>
  <c r="P39" i="15"/>
  <c r="E39" i="15"/>
  <c r="U39" i="15" s="1"/>
  <c r="S38" i="15"/>
  <c r="R38" i="15"/>
  <c r="Q38" i="15"/>
  <c r="P38" i="15"/>
  <c r="E38" i="15"/>
  <c r="S37" i="15"/>
  <c r="R37" i="15"/>
  <c r="Q37" i="15"/>
  <c r="U37" i="15" s="1"/>
  <c r="P37" i="15"/>
  <c r="E37" i="15"/>
  <c r="T37" i="15" s="1"/>
  <c r="S35" i="15"/>
  <c r="R35" i="15"/>
  <c r="O35" i="15"/>
  <c r="N35" i="15"/>
  <c r="M35" i="15"/>
  <c r="L35" i="15"/>
  <c r="K35" i="15"/>
  <c r="J35" i="15"/>
  <c r="I35" i="15"/>
  <c r="Q35" i="15" s="1"/>
  <c r="H35" i="15"/>
  <c r="P35" i="15" s="1"/>
  <c r="G35" i="15"/>
  <c r="F35" i="15"/>
  <c r="E35" i="15"/>
  <c r="C35" i="15"/>
  <c r="B35" i="15"/>
  <c r="S34" i="15"/>
  <c r="R34" i="15"/>
  <c r="Q34" i="15"/>
  <c r="U34" i="15" s="1"/>
  <c r="P34" i="15"/>
  <c r="E34" i="15"/>
  <c r="T34" i="15" s="1"/>
  <c r="O32" i="15"/>
  <c r="N32" i="15"/>
  <c r="M32" i="15"/>
  <c r="S32" i="15" s="1"/>
  <c r="L32" i="15"/>
  <c r="R32" i="15" s="1"/>
  <c r="K32" i="15"/>
  <c r="J32" i="15"/>
  <c r="I32" i="15"/>
  <c r="H32" i="15"/>
  <c r="G32" i="15"/>
  <c r="F32" i="15"/>
  <c r="C32" i="15"/>
  <c r="E32" i="15" s="1"/>
  <c r="B32" i="15"/>
  <c r="U31" i="15"/>
  <c r="S31" i="15"/>
  <c r="R31" i="15"/>
  <c r="Q31" i="15"/>
  <c r="P31" i="15"/>
  <c r="E31" i="15"/>
  <c r="T31" i="15" s="1"/>
  <c r="S30" i="15"/>
  <c r="R30" i="15"/>
  <c r="Q30" i="15"/>
  <c r="P30" i="15"/>
  <c r="E30" i="15"/>
  <c r="U30" i="15" s="1"/>
  <c r="T29" i="15"/>
  <c r="S29" i="15"/>
  <c r="R29" i="15"/>
  <c r="Q29" i="15"/>
  <c r="P29" i="15"/>
  <c r="E29" i="15"/>
  <c r="U29" i="15" s="1"/>
  <c r="S28" i="15"/>
  <c r="R28" i="15"/>
  <c r="Q28" i="15"/>
  <c r="P28" i="15"/>
  <c r="E28" i="15"/>
  <c r="T28" i="15" s="1"/>
  <c r="S26" i="15"/>
  <c r="O26" i="15"/>
  <c r="N26" i="15"/>
  <c r="M26" i="15"/>
  <c r="L26" i="15"/>
  <c r="R26" i="15" s="1"/>
  <c r="K26" i="15"/>
  <c r="J26" i="15"/>
  <c r="I26" i="15"/>
  <c r="H26" i="15"/>
  <c r="P26" i="15" s="1"/>
  <c r="G26" i="15"/>
  <c r="F26" i="15"/>
  <c r="C26" i="15"/>
  <c r="B26" i="15"/>
  <c r="S25" i="15"/>
  <c r="R25" i="15"/>
  <c r="Q25" i="15"/>
  <c r="P25" i="15"/>
  <c r="E25" i="15"/>
  <c r="T25" i="15" s="1"/>
  <c r="S24" i="15"/>
  <c r="R24" i="15"/>
  <c r="Q24" i="15"/>
  <c r="P24" i="15"/>
  <c r="E24" i="15"/>
  <c r="U24" i="15" s="1"/>
  <c r="U23" i="15"/>
  <c r="T23" i="15"/>
  <c r="S23" i="15"/>
  <c r="R23" i="15"/>
  <c r="Q23" i="15"/>
  <c r="P23" i="15"/>
  <c r="E23" i="15"/>
  <c r="T22" i="15"/>
  <c r="S22" i="15"/>
  <c r="R22" i="15"/>
  <c r="Q22" i="15"/>
  <c r="P22" i="15"/>
  <c r="E22" i="15"/>
  <c r="U22" i="15" s="1"/>
  <c r="S21" i="15"/>
  <c r="R21" i="15"/>
  <c r="Q21" i="15"/>
  <c r="P21" i="15"/>
  <c r="E21" i="15"/>
  <c r="U20" i="15"/>
  <c r="S20" i="15"/>
  <c r="R20" i="15"/>
  <c r="Q20" i="15"/>
  <c r="P20" i="15"/>
  <c r="E20" i="15"/>
  <c r="T20" i="15" s="1"/>
  <c r="U19" i="15"/>
  <c r="S19" i="15"/>
  <c r="R19" i="15"/>
  <c r="Q19" i="15"/>
  <c r="P19" i="15"/>
  <c r="E19" i="15"/>
  <c r="T19" i="15" s="1"/>
  <c r="R17" i="15"/>
  <c r="O17" i="15"/>
  <c r="N17" i="15"/>
  <c r="M17" i="15"/>
  <c r="S17" i="15" s="1"/>
  <c r="L17" i="15"/>
  <c r="K17" i="15"/>
  <c r="J17" i="15"/>
  <c r="I17" i="15"/>
  <c r="Q17" i="15" s="1"/>
  <c r="H17" i="15"/>
  <c r="P17" i="15" s="1"/>
  <c r="G17" i="15"/>
  <c r="F17" i="15"/>
  <c r="C17" i="15"/>
  <c r="E17" i="15" s="1"/>
  <c r="B17" i="15"/>
  <c r="T16" i="15"/>
  <c r="S16" i="15"/>
  <c r="R16" i="15"/>
  <c r="Q16" i="15"/>
  <c r="P16" i="15"/>
  <c r="E16" i="15"/>
  <c r="U16" i="15" s="1"/>
  <c r="T15" i="15"/>
  <c r="S15" i="15"/>
  <c r="R15" i="15"/>
  <c r="Q15" i="15"/>
  <c r="P15" i="15"/>
  <c r="E15" i="15"/>
  <c r="U15" i="15" s="1"/>
  <c r="S14" i="15"/>
  <c r="R14" i="15"/>
  <c r="Q14" i="15"/>
  <c r="P14" i="15"/>
  <c r="E14" i="15"/>
  <c r="T14" i="15" s="1"/>
  <c r="S13" i="15"/>
  <c r="R13" i="15"/>
  <c r="Q13" i="15"/>
  <c r="P13" i="15"/>
  <c r="E13" i="15"/>
  <c r="U13" i="15" s="1"/>
  <c r="U12" i="15"/>
  <c r="T12" i="15"/>
  <c r="S12" i="15"/>
  <c r="R12" i="15"/>
  <c r="Q12" i="15"/>
  <c r="P12" i="15"/>
  <c r="E12" i="15"/>
  <c r="U11" i="15"/>
  <c r="T11" i="15"/>
  <c r="S11" i="15"/>
  <c r="R11" i="15"/>
  <c r="Q11" i="15"/>
  <c r="P11" i="15"/>
  <c r="E11" i="15"/>
  <c r="S10" i="15"/>
  <c r="R10" i="15"/>
  <c r="Q10" i="15"/>
  <c r="P10" i="15"/>
  <c r="E10" i="15"/>
  <c r="T10" i="15" s="1"/>
  <c r="U9" i="15"/>
  <c r="S9" i="15"/>
  <c r="R9" i="15"/>
  <c r="Q9" i="15"/>
  <c r="P9" i="15"/>
  <c r="E9" i="15"/>
  <c r="T9" i="15" s="1"/>
  <c r="S96" i="14"/>
  <c r="R96" i="14"/>
  <c r="Q96" i="14"/>
  <c r="P96" i="14"/>
  <c r="E96" i="14"/>
  <c r="U96" i="14" s="1"/>
  <c r="S95" i="14"/>
  <c r="R95" i="14"/>
  <c r="Q95" i="14"/>
  <c r="P95" i="14"/>
  <c r="E95" i="14"/>
  <c r="U95" i="14" s="1"/>
  <c r="U94" i="14"/>
  <c r="T94" i="14"/>
  <c r="S94" i="14"/>
  <c r="R94" i="14"/>
  <c r="Q94" i="14"/>
  <c r="P94" i="14"/>
  <c r="E94" i="14"/>
  <c r="T93" i="14"/>
  <c r="S93" i="14"/>
  <c r="R93" i="14"/>
  <c r="Q93" i="14"/>
  <c r="P93" i="14"/>
  <c r="E93" i="14"/>
  <c r="U93" i="14" s="1"/>
  <c r="U92" i="14"/>
  <c r="T92" i="14"/>
  <c r="S92" i="14"/>
  <c r="R92" i="14"/>
  <c r="Q92" i="14"/>
  <c r="P92" i="14"/>
  <c r="E92" i="14"/>
  <c r="U91" i="14"/>
  <c r="T91" i="14"/>
  <c r="S91" i="14"/>
  <c r="R91" i="14"/>
  <c r="Q91" i="14"/>
  <c r="P91" i="14"/>
  <c r="E91" i="14"/>
  <c r="S90" i="14"/>
  <c r="R90" i="14"/>
  <c r="Q90" i="14"/>
  <c r="P90" i="14"/>
  <c r="E90" i="14"/>
  <c r="U90" i="14" s="1"/>
  <c r="S89" i="14"/>
  <c r="R89" i="14"/>
  <c r="Q89" i="14"/>
  <c r="P89" i="14"/>
  <c r="E89" i="14"/>
  <c r="T89" i="14" s="1"/>
  <c r="U88" i="14"/>
  <c r="T88" i="14"/>
  <c r="S88" i="14"/>
  <c r="R88" i="14"/>
  <c r="Q88" i="14"/>
  <c r="P88" i="14"/>
  <c r="E88" i="14"/>
  <c r="O75" i="14"/>
  <c r="N75" i="14"/>
  <c r="M75" i="14"/>
  <c r="L75" i="14"/>
  <c r="K75" i="14"/>
  <c r="J75" i="14"/>
  <c r="I75" i="14"/>
  <c r="H75" i="14"/>
  <c r="G75" i="14"/>
  <c r="F75" i="14"/>
  <c r="C75" i="14"/>
  <c r="B75" i="14"/>
  <c r="S74" i="14"/>
  <c r="R74" i="14"/>
  <c r="O74" i="14"/>
  <c r="N74" i="14"/>
  <c r="M74" i="14"/>
  <c r="L74" i="14"/>
  <c r="K74" i="14"/>
  <c r="J74" i="14"/>
  <c r="I74" i="14"/>
  <c r="Q74" i="14" s="1"/>
  <c r="H74" i="14"/>
  <c r="P74" i="14" s="1"/>
  <c r="G74" i="14"/>
  <c r="F74" i="14"/>
  <c r="C74" i="14"/>
  <c r="E74" i="14" s="1"/>
  <c r="B74" i="14"/>
  <c r="S73" i="14"/>
  <c r="O73" i="14"/>
  <c r="N73" i="14"/>
  <c r="M73" i="14"/>
  <c r="L73" i="14"/>
  <c r="R73" i="14" s="1"/>
  <c r="K73" i="14"/>
  <c r="J73" i="14"/>
  <c r="I73" i="14"/>
  <c r="Q73" i="14" s="1"/>
  <c r="H73" i="14"/>
  <c r="P73" i="14" s="1"/>
  <c r="G73" i="14"/>
  <c r="F73" i="14"/>
  <c r="C73" i="14"/>
  <c r="E73" i="14" s="1"/>
  <c r="B73" i="14"/>
  <c r="T72" i="14"/>
  <c r="S72" i="14"/>
  <c r="R72" i="14"/>
  <c r="Q72" i="14"/>
  <c r="P72" i="14"/>
  <c r="E72" i="14"/>
  <c r="U72" i="14" s="1"/>
  <c r="S71" i="14"/>
  <c r="R71" i="14"/>
  <c r="Q71" i="14"/>
  <c r="U71" i="14" s="1"/>
  <c r="P71" i="14"/>
  <c r="E71" i="14"/>
  <c r="O69" i="14"/>
  <c r="N69" i="14"/>
  <c r="M69" i="14"/>
  <c r="L69" i="14"/>
  <c r="K69" i="14"/>
  <c r="J69" i="14"/>
  <c r="I69" i="14"/>
  <c r="H69" i="14"/>
  <c r="G69" i="14"/>
  <c r="F69" i="14"/>
  <c r="C69" i="14"/>
  <c r="B69" i="14"/>
  <c r="O68" i="14"/>
  <c r="N68" i="14"/>
  <c r="M68" i="14"/>
  <c r="S68" i="14" s="1"/>
  <c r="L68" i="14"/>
  <c r="R68" i="14" s="1"/>
  <c r="K68" i="14"/>
  <c r="J68" i="14"/>
  <c r="I68" i="14"/>
  <c r="Q68" i="14" s="1"/>
  <c r="H68" i="14"/>
  <c r="G68" i="14"/>
  <c r="F68" i="14"/>
  <c r="C68" i="14"/>
  <c r="B68" i="14"/>
  <c r="E68" i="14" s="1"/>
  <c r="S67" i="14"/>
  <c r="R67" i="14"/>
  <c r="Q67" i="14"/>
  <c r="P67" i="14"/>
  <c r="E67" i="14"/>
  <c r="U67" i="14" s="1"/>
  <c r="U66" i="14"/>
  <c r="S66" i="14"/>
  <c r="R66" i="14"/>
  <c r="Q66" i="14"/>
  <c r="P66" i="14"/>
  <c r="E66" i="14"/>
  <c r="T66" i="14" s="1"/>
  <c r="S65" i="14"/>
  <c r="R65" i="14"/>
  <c r="Q65" i="14"/>
  <c r="P65" i="14"/>
  <c r="E65" i="14"/>
  <c r="U65" i="14" s="1"/>
  <c r="T64" i="14"/>
  <c r="S64" i="14"/>
  <c r="R64" i="14"/>
  <c r="Q64" i="14"/>
  <c r="P64" i="14"/>
  <c r="E64" i="14"/>
  <c r="U64" i="14" s="1"/>
  <c r="U63" i="14"/>
  <c r="T63" i="14"/>
  <c r="S63" i="14"/>
  <c r="R63" i="14"/>
  <c r="Q63" i="14"/>
  <c r="P63" i="14"/>
  <c r="E63" i="14"/>
  <c r="R61" i="14"/>
  <c r="O61" i="14"/>
  <c r="N61" i="14"/>
  <c r="M61" i="14"/>
  <c r="S61" i="14" s="1"/>
  <c r="L61" i="14"/>
  <c r="K61" i="14"/>
  <c r="J61" i="14"/>
  <c r="I61" i="14"/>
  <c r="H61" i="14"/>
  <c r="C61" i="14"/>
  <c r="B61" i="14"/>
  <c r="E61" i="14" s="1"/>
  <c r="U60" i="14"/>
  <c r="T60" i="14"/>
  <c r="S60" i="14"/>
  <c r="R60" i="14"/>
  <c r="Q60" i="14"/>
  <c r="P60" i="14"/>
  <c r="E60" i="14"/>
  <c r="S59" i="14"/>
  <c r="R59" i="14"/>
  <c r="Q59" i="14"/>
  <c r="P59" i="14"/>
  <c r="E59" i="14"/>
  <c r="U59" i="14" s="1"/>
  <c r="T58" i="14"/>
  <c r="S58" i="14"/>
  <c r="R58" i="14"/>
  <c r="Q58" i="14"/>
  <c r="P58" i="14"/>
  <c r="E58" i="14"/>
  <c r="U58" i="14" s="1"/>
  <c r="S57" i="14"/>
  <c r="R57" i="14"/>
  <c r="Q57" i="14"/>
  <c r="P57" i="14"/>
  <c r="E57" i="14"/>
  <c r="T57" i="14" s="1"/>
  <c r="O55" i="14"/>
  <c r="N55" i="14"/>
  <c r="M55" i="14"/>
  <c r="L55" i="14"/>
  <c r="K55" i="14"/>
  <c r="J55" i="14"/>
  <c r="I55" i="14"/>
  <c r="H55" i="14"/>
  <c r="P55" i="14" s="1"/>
  <c r="G55" i="14"/>
  <c r="F55" i="14"/>
  <c r="C55" i="14"/>
  <c r="B55" i="14"/>
  <c r="U54" i="14"/>
  <c r="S54" i="14"/>
  <c r="R54" i="14"/>
  <c r="Q54" i="14"/>
  <c r="P54" i="14"/>
  <c r="E54" i="14"/>
  <c r="T54" i="14" s="1"/>
  <c r="S53" i="14"/>
  <c r="R53" i="14"/>
  <c r="Q53" i="14"/>
  <c r="P53" i="14"/>
  <c r="E53" i="14"/>
  <c r="U53" i="14" s="1"/>
  <c r="S52" i="14"/>
  <c r="R52" i="14"/>
  <c r="Q52" i="14"/>
  <c r="P52" i="14"/>
  <c r="E52" i="14"/>
  <c r="U52" i="14" s="1"/>
  <c r="U51" i="14"/>
  <c r="S51" i="14"/>
  <c r="R51" i="14"/>
  <c r="Q51" i="14"/>
  <c r="P51" i="14"/>
  <c r="E51" i="14"/>
  <c r="T51" i="14" s="1"/>
  <c r="U50" i="14"/>
  <c r="T50" i="14"/>
  <c r="S50" i="14"/>
  <c r="R50" i="14"/>
  <c r="Q50" i="14"/>
  <c r="P50" i="14"/>
  <c r="E50" i="14"/>
  <c r="T49" i="14"/>
  <c r="S49" i="14"/>
  <c r="R49" i="14"/>
  <c r="Q49" i="14"/>
  <c r="P49" i="14"/>
  <c r="E49" i="14"/>
  <c r="U49" i="14" s="1"/>
  <c r="T48" i="14"/>
  <c r="S48" i="14"/>
  <c r="R48" i="14"/>
  <c r="Q48" i="14"/>
  <c r="P48" i="14"/>
  <c r="E48" i="14"/>
  <c r="U48" i="14" s="1"/>
  <c r="T47" i="14"/>
  <c r="S47" i="14"/>
  <c r="R47" i="14"/>
  <c r="Q47" i="14"/>
  <c r="P47" i="14"/>
  <c r="E47" i="14"/>
  <c r="U47" i="14" s="1"/>
  <c r="S46" i="14"/>
  <c r="R46" i="14"/>
  <c r="Q46" i="14"/>
  <c r="P46" i="14"/>
  <c r="E46" i="14"/>
  <c r="T46" i="14" s="1"/>
  <c r="U45" i="14"/>
  <c r="S45" i="14"/>
  <c r="R45" i="14"/>
  <c r="Q45" i="14"/>
  <c r="P45" i="14"/>
  <c r="E45" i="14"/>
  <c r="U44" i="14"/>
  <c r="T44" i="14"/>
  <c r="S44" i="14"/>
  <c r="R44" i="14"/>
  <c r="Q44" i="14"/>
  <c r="P44" i="14"/>
  <c r="E44" i="14"/>
  <c r="R42" i="14"/>
  <c r="O42" i="14"/>
  <c r="N42" i="14"/>
  <c r="M42" i="14"/>
  <c r="S42" i="14" s="1"/>
  <c r="L42" i="14"/>
  <c r="K42" i="14"/>
  <c r="J42" i="14"/>
  <c r="I42" i="14"/>
  <c r="H42" i="14"/>
  <c r="G42" i="14"/>
  <c r="F42" i="14"/>
  <c r="C42" i="14"/>
  <c r="B42" i="14"/>
  <c r="E42" i="14" s="1"/>
  <c r="U41" i="14"/>
  <c r="T41" i="14"/>
  <c r="S41" i="14"/>
  <c r="R41" i="14"/>
  <c r="Q41" i="14"/>
  <c r="P41" i="14"/>
  <c r="E41" i="14"/>
  <c r="T40" i="14"/>
  <c r="S40" i="14"/>
  <c r="R40" i="14"/>
  <c r="Q40" i="14"/>
  <c r="P40" i="14"/>
  <c r="E40" i="14"/>
  <c r="U40" i="14" s="1"/>
  <c r="S39" i="14"/>
  <c r="R39" i="14"/>
  <c r="Q39" i="14"/>
  <c r="P39" i="14"/>
  <c r="E39" i="14"/>
  <c r="U39" i="14" s="1"/>
  <c r="S38" i="14"/>
  <c r="R38" i="14"/>
  <c r="Q38" i="14"/>
  <c r="U38" i="14" s="1"/>
  <c r="P38" i="14"/>
  <c r="T38" i="14" s="1"/>
  <c r="E38" i="14"/>
  <c r="S37" i="14"/>
  <c r="R37" i="14"/>
  <c r="Q37" i="14"/>
  <c r="P37" i="14"/>
  <c r="T37" i="14" s="1"/>
  <c r="E37" i="14"/>
  <c r="U37" i="14" s="1"/>
  <c r="O35" i="14"/>
  <c r="N35" i="14"/>
  <c r="M35" i="14"/>
  <c r="S35" i="14" s="1"/>
  <c r="L35" i="14"/>
  <c r="R35" i="14" s="1"/>
  <c r="K35" i="14"/>
  <c r="J35" i="14"/>
  <c r="I35" i="14"/>
  <c r="Q35" i="14" s="1"/>
  <c r="H35" i="14"/>
  <c r="P35" i="14" s="1"/>
  <c r="G35" i="14"/>
  <c r="F35" i="14"/>
  <c r="E35" i="14"/>
  <c r="C35" i="14"/>
  <c r="B35" i="14"/>
  <c r="S34" i="14"/>
  <c r="R34" i="14"/>
  <c r="Q34" i="14"/>
  <c r="P34" i="14"/>
  <c r="T34" i="14" s="1"/>
  <c r="E34" i="14"/>
  <c r="U34" i="14" s="1"/>
  <c r="O32" i="14"/>
  <c r="N32" i="14"/>
  <c r="M32" i="14"/>
  <c r="S32" i="14" s="1"/>
  <c r="L32" i="14"/>
  <c r="R32" i="14" s="1"/>
  <c r="K32" i="14"/>
  <c r="J32" i="14"/>
  <c r="I32" i="14"/>
  <c r="H32" i="14"/>
  <c r="G32" i="14"/>
  <c r="F32" i="14"/>
  <c r="C32" i="14"/>
  <c r="B32" i="14"/>
  <c r="E32" i="14" s="1"/>
  <c r="T31" i="14"/>
  <c r="S31" i="14"/>
  <c r="R31" i="14"/>
  <c r="Q31" i="14"/>
  <c r="P31" i="14"/>
  <c r="E31" i="14"/>
  <c r="U31" i="14" s="1"/>
  <c r="S30" i="14"/>
  <c r="R30" i="14"/>
  <c r="Q30" i="14"/>
  <c r="P30" i="14"/>
  <c r="E30" i="14"/>
  <c r="U30" i="14" s="1"/>
  <c r="S29" i="14"/>
  <c r="R29" i="14"/>
  <c r="Q29" i="14"/>
  <c r="P29" i="14"/>
  <c r="E29" i="14"/>
  <c r="U29" i="14" s="1"/>
  <c r="U28" i="14"/>
  <c r="S28" i="14"/>
  <c r="R28" i="14"/>
  <c r="Q28" i="14"/>
  <c r="P28" i="14"/>
  <c r="E28" i="14"/>
  <c r="T28" i="14" s="1"/>
  <c r="S26" i="14"/>
  <c r="R26" i="14"/>
  <c r="O26" i="14"/>
  <c r="N26" i="14"/>
  <c r="M26" i="14"/>
  <c r="L26" i="14"/>
  <c r="K26" i="14"/>
  <c r="J26" i="14"/>
  <c r="I26" i="14"/>
  <c r="H26" i="14"/>
  <c r="P26" i="14" s="1"/>
  <c r="G26" i="14"/>
  <c r="F26" i="14"/>
  <c r="C26" i="14"/>
  <c r="B26" i="14"/>
  <c r="E26" i="14" s="1"/>
  <c r="U25" i="14"/>
  <c r="S25" i="14"/>
  <c r="R25" i="14"/>
  <c r="Q25" i="14"/>
  <c r="P25" i="14"/>
  <c r="E25" i="14"/>
  <c r="T25" i="14" s="1"/>
  <c r="S24" i="14"/>
  <c r="R24" i="14"/>
  <c r="Q24" i="14"/>
  <c r="P24" i="14"/>
  <c r="E24" i="14"/>
  <c r="U24" i="14" s="1"/>
  <c r="T23" i="14"/>
  <c r="S23" i="14"/>
  <c r="R23" i="14"/>
  <c r="Q23" i="14"/>
  <c r="P23" i="14"/>
  <c r="E23" i="14"/>
  <c r="U23" i="14" s="1"/>
  <c r="T22" i="14"/>
  <c r="S22" i="14"/>
  <c r="R22" i="14"/>
  <c r="Q22" i="14"/>
  <c r="P22" i="14"/>
  <c r="E22" i="14"/>
  <c r="U22" i="14" s="1"/>
  <c r="U21" i="14"/>
  <c r="T21" i="14"/>
  <c r="S21" i="14"/>
  <c r="R21" i="14"/>
  <c r="Q21" i="14"/>
  <c r="P21" i="14"/>
  <c r="E21" i="14"/>
  <c r="T20" i="14"/>
  <c r="S20" i="14"/>
  <c r="R20" i="14"/>
  <c r="Q20" i="14"/>
  <c r="P20" i="14"/>
  <c r="E20" i="14"/>
  <c r="U20" i="14" s="1"/>
  <c r="S19" i="14"/>
  <c r="R19" i="14"/>
  <c r="Q19" i="14"/>
  <c r="P19" i="14"/>
  <c r="E19" i="14"/>
  <c r="U19" i="14" s="1"/>
  <c r="O17" i="14"/>
  <c r="N17" i="14"/>
  <c r="M17" i="14"/>
  <c r="S17" i="14" s="1"/>
  <c r="L17" i="14"/>
  <c r="R17" i="14" s="1"/>
  <c r="K17" i="14"/>
  <c r="J17" i="14"/>
  <c r="I17" i="14"/>
  <c r="Q17" i="14" s="1"/>
  <c r="H17" i="14"/>
  <c r="P17" i="14" s="1"/>
  <c r="G17" i="14"/>
  <c r="F17" i="14"/>
  <c r="E17" i="14"/>
  <c r="C17" i="14"/>
  <c r="B17" i="14"/>
  <c r="S16" i="14"/>
  <c r="R16" i="14"/>
  <c r="Q16" i="14"/>
  <c r="P16" i="14"/>
  <c r="E16" i="14"/>
  <c r="U16" i="14" s="1"/>
  <c r="S15" i="14"/>
  <c r="R15" i="14"/>
  <c r="Q15" i="14"/>
  <c r="P15" i="14"/>
  <c r="E15" i="14"/>
  <c r="U15" i="14" s="1"/>
  <c r="U14" i="14"/>
  <c r="S14" i="14"/>
  <c r="R14" i="14"/>
  <c r="Q14" i="14"/>
  <c r="P14" i="14"/>
  <c r="E14" i="14"/>
  <c r="T14" i="14" s="1"/>
  <c r="U13" i="14"/>
  <c r="T13" i="14"/>
  <c r="S13" i="14"/>
  <c r="R13" i="14"/>
  <c r="Q13" i="14"/>
  <c r="P13" i="14"/>
  <c r="E13" i="14"/>
  <c r="T12" i="14"/>
  <c r="S12" i="14"/>
  <c r="R12" i="14"/>
  <c r="Q12" i="14"/>
  <c r="P12" i="14"/>
  <c r="E12" i="14"/>
  <c r="U12" i="14" s="1"/>
  <c r="U11" i="14"/>
  <c r="T11" i="14"/>
  <c r="S11" i="14"/>
  <c r="R11" i="14"/>
  <c r="Q11" i="14"/>
  <c r="P11" i="14"/>
  <c r="E11" i="14"/>
  <c r="S10" i="14"/>
  <c r="R10" i="14"/>
  <c r="Q10" i="14"/>
  <c r="U10" i="14" s="1"/>
  <c r="P10" i="14"/>
  <c r="T10" i="14" s="1"/>
  <c r="E10" i="14"/>
  <c r="T9" i="14"/>
  <c r="S9" i="14"/>
  <c r="R9" i="14"/>
  <c r="Q9" i="14"/>
  <c r="P9" i="14"/>
  <c r="E9" i="14"/>
  <c r="U9" i="14" s="1"/>
  <c r="S96" i="13"/>
  <c r="R96" i="13"/>
  <c r="Q96" i="13"/>
  <c r="P96" i="13"/>
  <c r="E96" i="13"/>
  <c r="U96" i="13" s="1"/>
  <c r="S95" i="13"/>
  <c r="R95" i="13"/>
  <c r="Q95" i="13"/>
  <c r="P95" i="13"/>
  <c r="E95" i="13"/>
  <c r="U95" i="13" s="1"/>
  <c r="U94" i="13"/>
  <c r="S94" i="13"/>
  <c r="R94" i="13"/>
  <c r="Q94" i="13"/>
  <c r="P94" i="13"/>
  <c r="E94" i="13"/>
  <c r="T94" i="13" s="1"/>
  <c r="U93" i="13"/>
  <c r="T93" i="13"/>
  <c r="S93" i="13"/>
  <c r="R93" i="13"/>
  <c r="Q93" i="13"/>
  <c r="P93" i="13"/>
  <c r="E93" i="13"/>
  <c r="T92" i="13"/>
  <c r="S92" i="13"/>
  <c r="R92" i="13"/>
  <c r="Q92" i="13"/>
  <c r="P92" i="13"/>
  <c r="E92" i="13"/>
  <c r="U92" i="13" s="1"/>
  <c r="U91" i="13"/>
  <c r="T91" i="13"/>
  <c r="S91" i="13"/>
  <c r="R91" i="13"/>
  <c r="Q91" i="13"/>
  <c r="P91" i="13"/>
  <c r="E91" i="13"/>
  <c r="U90" i="13"/>
  <c r="T90" i="13"/>
  <c r="S90" i="13"/>
  <c r="R90" i="13"/>
  <c r="Q90" i="13"/>
  <c r="P90" i="13"/>
  <c r="E90" i="13"/>
  <c r="T89" i="13"/>
  <c r="S89" i="13"/>
  <c r="R89" i="13"/>
  <c r="Q89" i="13"/>
  <c r="P89" i="13"/>
  <c r="E89" i="13"/>
  <c r="U89" i="13" s="1"/>
  <c r="S88" i="13"/>
  <c r="R88" i="13"/>
  <c r="Q88" i="13"/>
  <c r="P88" i="13"/>
  <c r="P87" i="13" s="1"/>
  <c r="E88" i="13"/>
  <c r="U88" i="13" s="1"/>
  <c r="V75" i="13"/>
  <c r="O75" i="13"/>
  <c r="N75" i="13"/>
  <c r="M75" i="13"/>
  <c r="S75" i="13" s="1"/>
  <c r="L75" i="13"/>
  <c r="K75" i="13"/>
  <c r="J75" i="13"/>
  <c r="I75" i="13"/>
  <c r="H75" i="13"/>
  <c r="G75" i="13"/>
  <c r="F75" i="13"/>
  <c r="C75" i="13"/>
  <c r="B75" i="13"/>
  <c r="O74" i="13"/>
  <c r="N74" i="13"/>
  <c r="R74" i="13" s="1"/>
  <c r="M74" i="13"/>
  <c r="S74" i="13" s="1"/>
  <c r="L74" i="13"/>
  <c r="K74" i="13"/>
  <c r="J74" i="13"/>
  <c r="I74" i="13"/>
  <c r="Q74" i="13" s="1"/>
  <c r="H74" i="13"/>
  <c r="P74" i="13" s="1"/>
  <c r="G74" i="13"/>
  <c r="F74" i="13"/>
  <c r="E74" i="13"/>
  <c r="C74" i="13"/>
  <c r="B74" i="13"/>
  <c r="O73" i="13"/>
  <c r="S73" i="13" s="1"/>
  <c r="N73" i="13"/>
  <c r="R73" i="13" s="1"/>
  <c r="M73" i="13"/>
  <c r="L73" i="13"/>
  <c r="K73" i="13"/>
  <c r="J73" i="13"/>
  <c r="I73" i="13"/>
  <c r="Q73" i="13" s="1"/>
  <c r="H73" i="13"/>
  <c r="P73" i="13" s="1"/>
  <c r="G73" i="13"/>
  <c r="F73" i="13"/>
  <c r="C73" i="13"/>
  <c r="B73" i="13"/>
  <c r="E73" i="13" s="1"/>
  <c r="U72" i="13"/>
  <c r="T72" i="13"/>
  <c r="S72" i="13"/>
  <c r="R72" i="13"/>
  <c r="Q72" i="13"/>
  <c r="P72" i="13"/>
  <c r="E72" i="13"/>
  <c r="S71" i="13"/>
  <c r="R71" i="13"/>
  <c r="Q71" i="13"/>
  <c r="U71" i="13" s="1"/>
  <c r="P71" i="13"/>
  <c r="T71" i="13" s="1"/>
  <c r="E71" i="13"/>
  <c r="V69" i="13"/>
  <c r="O69" i="13"/>
  <c r="S69" i="13" s="1"/>
  <c r="N69" i="13"/>
  <c r="R69" i="13" s="1"/>
  <c r="M69" i="13"/>
  <c r="L69" i="13"/>
  <c r="K69" i="13"/>
  <c r="J69" i="13"/>
  <c r="I69" i="13"/>
  <c r="H69" i="13"/>
  <c r="G69" i="13"/>
  <c r="F69" i="13"/>
  <c r="C69" i="13"/>
  <c r="B69" i="13"/>
  <c r="O68" i="13"/>
  <c r="N68" i="13"/>
  <c r="M68" i="13"/>
  <c r="S68" i="13" s="1"/>
  <c r="L68" i="13"/>
  <c r="R68" i="13" s="1"/>
  <c r="K68" i="13"/>
  <c r="J68" i="13"/>
  <c r="I68" i="13"/>
  <c r="H68" i="13"/>
  <c r="G68" i="13"/>
  <c r="F68" i="13"/>
  <c r="C68" i="13"/>
  <c r="B68" i="13"/>
  <c r="E68" i="13" s="1"/>
  <c r="T67" i="13"/>
  <c r="S67" i="13"/>
  <c r="R67" i="13"/>
  <c r="Q67" i="13"/>
  <c r="P67" i="13"/>
  <c r="E67" i="13"/>
  <c r="U67" i="13" s="1"/>
  <c r="U66" i="13"/>
  <c r="T66" i="13"/>
  <c r="S66" i="13"/>
  <c r="R66" i="13"/>
  <c r="Q66" i="13"/>
  <c r="P66" i="13"/>
  <c r="E66" i="13"/>
  <c r="U65" i="13"/>
  <c r="T65" i="13"/>
  <c r="S65" i="13"/>
  <c r="R65" i="13"/>
  <c r="Q65" i="13"/>
  <c r="P65" i="13"/>
  <c r="E65" i="13"/>
  <c r="T64" i="13"/>
  <c r="S64" i="13"/>
  <c r="R64" i="13"/>
  <c r="Q64" i="13"/>
  <c r="P64" i="13"/>
  <c r="E64" i="13"/>
  <c r="U64" i="13" s="1"/>
  <c r="S63" i="13"/>
  <c r="R63" i="13"/>
  <c r="Q63" i="13"/>
  <c r="P63" i="13"/>
  <c r="E63" i="13"/>
  <c r="U63" i="13" s="1"/>
  <c r="O61" i="13"/>
  <c r="N61" i="13"/>
  <c r="M61" i="13"/>
  <c r="S61" i="13" s="1"/>
  <c r="L61" i="13"/>
  <c r="R61" i="13" s="1"/>
  <c r="K61" i="13"/>
  <c r="J61" i="13"/>
  <c r="I61" i="13"/>
  <c r="H61" i="13"/>
  <c r="P61" i="13" s="1"/>
  <c r="C61" i="13"/>
  <c r="B61" i="13"/>
  <c r="S60" i="13"/>
  <c r="R60" i="13"/>
  <c r="Q60" i="13"/>
  <c r="P60" i="13"/>
  <c r="E60" i="13"/>
  <c r="T60" i="13" s="1"/>
  <c r="U59" i="13"/>
  <c r="S59" i="13"/>
  <c r="R59" i="13"/>
  <c r="Q59" i="13"/>
  <c r="P59" i="13"/>
  <c r="E59" i="13"/>
  <c r="T59" i="13" s="1"/>
  <c r="T58" i="13"/>
  <c r="S58" i="13"/>
  <c r="R58" i="13"/>
  <c r="Q58" i="13"/>
  <c r="P58" i="13"/>
  <c r="E58" i="13"/>
  <c r="U58" i="13" s="1"/>
  <c r="S57" i="13"/>
  <c r="R57" i="13"/>
  <c r="Q57" i="13"/>
  <c r="P57" i="13"/>
  <c r="E57" i="13"/>
  <c r="U57" i="13" s="1"/>
  <c r="O55" i="13"/>
  <c r="N55" i="13"/>
  <c r="M55" i="13"/>
  <c r="L55" i="13"/>
  <c r="K55" i="13"/>
  <c r="J55" i="13"/>
  <c r="I55" i="13"/>
  <c r="Q55" i="13" s="1"/>
  <c r="H55" i="13"/>
  <c r="P55" i="13" s="1"/>
  <c r="G55" i="13"/>
  <c r="F55" i="13"/>
  <c r="C55" i="13"/>
  <c r="B55" i="13"/>
  <c r="U54" i="13"/>
  <c r="T54" i="13"/>
  <c r="S54" i="13"/>
  <c r="R54" i="13"/>
  <c r="Q54" i="13"/>
  <c r="P54" i="13"/>
  <c r="E54" i="13"/>
  <c r="S53" i="13"/>
  <c r="R53" i="13"/>
  <c r="Q53" i="13"/>
  <c r="U53" i="13" s="1"/>
  <c r="P53" i="13"/>
  <c r="T53" i="13" s="1"/>
  <c r="E53" i="13"/>
  <c r="S52" i="13"/>
  <c r="R52" i="13"/>
  <c r="Q52" i="13"/>
  <c r="P52" i="13"/>
  <c r="E52" i="13"/>
  <c r="U52" i="13" s="1"/>
  <c r="S51" i="13"/>
  <c r="R51" i="13"/>
  <c r="Q51" i="13"/>
  <c r="P51" i="13"/>
  <c r="E51" i="13"/>
  <c r="U51" i="13" s="1"/>
  <c r="S50" i="13"/>
  <c r="R50" i="13"/>
  <c r="Q50" i="13"/>
  <c r="P50" i="13"/>
  <c r="E50" i="13"/>
  <c r="U50" i="13" s="1"/>
  <c r="S49" i="13"/>
  <c r="R49" i="13"/>
  <c r="Q49" i="13"/>
  <c r="P49" i="13"/>
  <c r="E49" i="13"/>
  <c r="T49" i="13" s="1"/>
  <c r="S48" i="13"/>
  <c r="R48" i="13"/>
  <c r="Q48" i="13"/>
  <c r="P48" i="13"/>
  <c r="E48" i="13"/>
  <c r="U48" i="13" s="1"/>
  <c r="T47" i="13"/>
  <c r="S47" i="13"/>
  <c r="R47" i="13"/>
  <c r="Q47" i="13"/>
  <c r="P47" i="13"/>
  <c r="E47" i="13"/>
  <c r="U47" i="13" s="1"/>
  <c r="U46" i="13"/>
  <c r="T46" i="13"/>
  <c r="S46" i="13"/>
  <c r="R46" i="13"/>
  <c r="Q46" i="13"/>
  <c r="P46" i="13"/>
  <c r="E46" i="13"/>
  <c r="U45" i="13"/>
  <c r="T45" i="13"/>
  <c r="S45" i="13"/>
  <c r="R45" i="13"/>
  <c r="Q45" i="13"/>
  <c r="P45" i="13"/>
  <c r="E45" i="13"/>
  <c r="S44" i="13"/>
  <c r="R44" i="13"/>
  <c r="Q44" i="13"/>
  <c r="P44" i="13"/>
  <c r="E44" i="13"/>
  <c r="U44" i="13" s="1"/>
  <c r="O42" i="13"/>
  <c r="N42" i="13"/>
  <c r="M42" i="13"/>
  <c r="L42" i="13"/>
  <c r="K42" i="13"/>
  <c r="J42" i="13"/>
  <c r="I42" i="13"/>
  <c r="H42" i="13"/>
  <c r="G42" i="13"/>
  <c r="F42" i="13"/>
  <c r="C42" i="13"/>
  <c r="B42" i="13"/>
  <c r="E42" i="13" s="1"/>
  <c r="T41" i="13"/>
  <c r="S41" i="13"/>
  <c r="R41" i="13"/>
  <c r="Q41" i="13"/>
  <c r="P41" i="13"/>
  <c r="E41" i="13"/>
  <c r="U41" i="13" s="1"/>
  <c r="S40" i="13"/>
  <c r="R40" i="13"/>
  <c r="Q40" i="13"/>
  <c r="P40" i="13"/>
  <c r="E40" i="13"/>
  <c r="U40" i="13" s="1"/>
  <c r="S39" i="13"/>
  <c r="R39" i="13"/>
  <c r="Q39" i="13"/>
  <c r="P39" i="13"/>
  <c r="E39" i="13"/>
  <c r="U39" i="13" s="1"/>
  <c r="U38" i="13"/>
  <c r="S38" i="13"/>
  <c r="R38" i="13"/>
  <c r="Q38" i="13"/>
  <c r="P38" i="13"/>
  <c r="E38" i="13"/>
  <c r="T38" i="13" s="1"/>
  <c r="U37" i="13"/>
  <c r="T37" i="13"/>
  <c r="S37" i="13"/>
  <c r="R37" i="13"/>
  <c r="Q37" i="13"/>
  <c r="P37" i="13"/>
  <c r="E37" i="13"/>
  <c r="R35" i="13"/>
  <c r="O35" i="13"/>
  <c r="N35" i="13"/>
  <c r="M35" i="13"/>
  <c r="S35" i="13" s="1"/>
  <c r="L35" i="13"/>
  <c r="K35" i="13"/>
  <c r="J35" i="13"/>
  <c r="I35" i="13"/>
  <c r="Q35" i="13" s="1"/>
  <c r="H35" i="13"/>
  <c r="P35" i="13" s="1"/>
  <c r="G35" i="13"/>
  <c r="F35" i="13"/>
  <c r="E35" i="13"/>
  <c r="C35" i="13"/>
  <c r="B35" i="13"/>
  <c r="U34" i="13"/>
  <c r="T34" i="13"/>
  <c r="S34" i="13"/>
  <c r="R34" i="13"/>
  <c r="Q34" i="13"/>
  <c r="P34" i="13"/>
  <c r="E34" i="13"/>
  <c r="R32" i="13"/>
  <c r="O32" i="13"/>
  <c r="N32" i="13"/>
  <c r="M32" i="13"/>
  <c r="S32" i="13" s="1"/>
  <c r="L32" i="13"/>
  <c r="K32" i="13"/>
  <c r="J32" i="13"/>
  <c r="I32" i="13"/>
  <c r="H32" i="13"/>
  <c r="G32" i="13"/>
  <c r="F32" i="13"/>
  <c r="C32" i="13"/>
  <c r="B32" i="13"/>
  <c r="E32" i="13" s="1"/>
  <c r="U31" i="13"/>
  <c r="T31" i="13"/>
  <c r="S31" i="13"/>
  <c r="R31" i="13"/>
  <c r="Q31" i="13"/>
  <c r="P31" i="13"/>
  <c r="E31" i="13"/>
  <c r="T30" i="13"/>
  <c r="S30" i="13"/>
  <c r="R30" i="13"/>
  <c r="Q30" i="13"/>
  <c r="P30" i="13"/>
  <c r="E30" i="13"/>
  <c r="U30" i="13" s="1"/>
  <c r="S29" i="13"/>
  <c r="R29" i="13"/>
  <c r="Q29" i="13"/>
  <c r="P29" i="13"/>
  <c r="E29" i="13"/>
  <c r="U29" i="13" s="1"/>
  <c r="U28" i="13"/>
  <c r="S28" i="13"/>
  <c r="R28" i="13"/>
  <c r="Q28" i="13"/>
  <c r="P28" i="13"/>
  <c r="E28" i="13"/>
  <c r="T28" i="13" s="1"/>
  <c r="V26" i="13"/>
  <c r="R26" i="13"/>
  <c r="O26" i="13"/>
  <c r="N26" i="13"/>
  <c r="M26" i="13"/>
  <c r="L26" i="13"/>
  <c r="K26" i="13"/>
  <c r="J26" i="13"/>
  <c r="I26" i="13"/>
  <c r="Q26" i="13" s="1"/>
  <c r="H26" i="13"/>
  <c r="G26" i="13"/>
  <c r="F26" i="13"/>
  <c r="C26" i="13"/>
  <c r="B26" i="13"/>
  <c r="E26" i="13" s="1"/>
  <c r="U25" i="13"/>
  <c r="T25" i="13"/>
  <c r="S25" i="13"/>
  <c r="R25" i="13"/>
  <c r="Q25" i="13"/>
  <c r="P25" i="13"/>
  <c r="E25" i="13"/>
  <c r="U24" i="13"/>
  <c r="S24" i="13"/>
  <c r="R24" i="13"/>
  <c r="Q24" i="13"/>
  <c r="P24" i="13"/>
  <c r="E24" i="13"/>
  <c r="T24" i="13" s="1"/>
  <c r="S23" i="13"/>
  <c r="R23" i="13"/>
  <c r="Q23" i="13"/>
  <c r="P23" i="13"/>
  <c r="T23" i="13" s="1"/>
  <c r="E23" i="13"/>
  <c r="U23" i="13" s="1"/>
  <c r="S22" i="13"/>
  <c r="R22" i="13"/>
  <c r="Q22" i="13"/>
  <c r="P22" i="13"/>
  <c r="E22" i="13"/>
  <c r="U22" i="13" s="1"/>
  <c r="S21" i="13"/>
  <c r="R21" i="13"/>
  <c r="Q21" i="13"/>
  <c r="P21" i="13"/>
  <c r="E21" i="13"/>
  <c r="U21" i="13" s="1"/>
  <c r="U20" i="13"/>
  <c r="S20" i="13"/>
  <c r="R20" i="13"/>
  <c r="Q20" i="13"/>
  <c r="P20" i="13"/>
  <c r="E20" i="13"/>
  <c r="T20" i="13" s="1"/>
  <c r="U19" i="13"/>
  <c r="T19" i="13"/>
  <c r="S19" i="13"/>
  <c r="R19" i="13"/>
  <c r="Q19" i="13"/>
  <c r="P19" i="13"/>
  <c r="E19" i="13"/>
  <c r="R17" i="13"/>
  <c r="O17" i="13"/>
  <c r="N17" i="13"/>
  <c r="M17" i="13"/>
  <c r="S17" i="13" s="1"/>
  <c r="L17" i="13"/>
  <c r="K17" i="13"/>
  <c r="J17" i="13"/>
  <c r="I17" i="13"/>
  <c r="Q17" i="13" s="1"/>
  <c r="H17" i="13"/>
  <c r="P17" i="13" s="1"/>
  <c r="G17" i="13"/>
  <c r="F17" i="13"/>
  <c r="E17" i="13"/>
  <c r="C17" i="13"/>
  <c r="B17" i="13"/>
  <c r="U16" i="13"/>
  <c r="T16" i="13"/>
  <c r="S16" i="13"/>
  <c r="R16" i="13"/>
  <c r="Q16" i="13"/>
  <c r="P16" i="13"/>
  <c r="E16" i="13"/>
  <c r="T15" i="13"/>
  <c r="S15" i="13"/>
  <c r="R15" i="13"/>
  <c r="Q15" i="13"/>
  <c r="P15" i="13"/>
  <c r="E15" i="13"/>
  <c r="U15" i="13" s="1"/>
  <c r="U14" i="13"/>
  <c r="T14" i="13"/>
  <c r="S14" i="13"/>
  <c r="R14" i="13"/>
  <c r="Q14" i="13"/>
  <c r="P14" i="13"/>
  <c r="E14" i="13"/>
  <c r="U13" i="13"/>
  <c r="T13" i="13"/>
  <c r="S13" i="13"/>
  <c r="R13" i="13"/>
  <c r="Q13" i="13"/>
  <c r="P13" i="13"/>
  <c r="E13" i="13"/>
  <c r="T12" i="13"/>
  <c r="S12" i="13"/>
  <c r="R12" i="13"/>
  <c r="Q12" i="13"/>
  <c r="P12" i="13"/>
  <c r="E12" i="13"/>
  <c r="U12" i="13" s="1"/>
  <c r="S11" i="13"/>
  <c r="R11" i="13"/>
  <c r="Q11" i="13"/>
  <c r="P11" i="13"/>
  <c r="E11" i="13"/>
  <c r="U11" i="13" s="1"/>
  <c r="S10" i="13"/>
  <c r="R10" i="13"/>
  <c r="Q10" i="13"/>
  <c r="P10" i="13"/>
  <c r="E10" i="13"/>
  <c r="U10" i="13" s="1"/>
  <c r="U9" i="13"/>
  <c r="S9" i="13"/>
  <c r="R9" i="13"/>
  <c r="Q9" i="13"/>
  <c r="P9" i="13"/>
  <c r="E9" i="13"/>
  <c r="U96" i="12"/>
  <c r="T96" i="12"/>
  <c r="S96" i="12"/>
  <c r="R96" i="12"/>
  <c r="Q96" i="12"/>
  <c r="P96" i="12"/>
  <c r="E96" i="12"/>
  <c r="T95" i="12"/>
  <c r="S95" i="12"/>
  <c r="R95" i="12"/>
  <c r="Q95" i="12"/>
  <c r="P95" i="12"/>
  <c r="E95" i="12"/>
  <c r="U95" i="12" s="1"/>
  <c r="U94" i="12"/>
  <c r="T94" i="12"/>
  <c r="S94" i="12"/>
  <c r="R94" i="12"/>
  <c r="Q94" i="12"/>
  <c r="P94" i="12"/>
  <c r="E94" i="12"/>
  <c r="U93" i="12"/>
  <c r="T93" i="12"/>
  <c r="S93" i="12"/>
  <c r="R93" i="12"/>
  <c r="Q93" i="12"/>
  <c r="P93" i="12"/>
  <c r="E93" i="12"/>
  <c r="T92" i="12"/>
  <c r="S92" i="12"/>
  <c r="R92" i="12"/>
  <c r="Q92" i="12"/>
  <c r="P92" i="12"/>
  <c r="E92" i="12"/>
  <c r="U92" i="12" s="1"/>
  <c r="S91" i="12"/>
  <c r="R91" i="12"/>
  <c r="Q91" i="12"/>
  <c r="P91" i="12"/>
  <c r="E91" i="12"/>
  <c r="U91" i="12" s="1"/>
  <c r="S90" i="12"/>
  <c r="R90" i="12"/>
  <c r="Q90" i="12"/>
  <c r="P90" i="12"/>
  <c r="E90" i="12"/>
  <c r="U90" i="12" s="1"/>
  <c r="U89" i="12"/>
  <c r="S89" i="12"/>
  <c r="R89" i="12"/>
  <c r="Q89" i="12"/>
  <c r="P89" i="12"/>
  <c r="E89" i="12"/>
  <c r="T89" i="12" s="1"/>
  <c r="U88" i="12"/>
  <c r="T88" i="12"/>
  <c r="S88" i="12"/>
  <c r="R88" i="12"/>
  <c r="Q88" i="12"/>
  <c r="P88" i="12"/>
  <c r="E88" i="12"/>
  <c r="V75" i="12"/>
  <c r="S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E75" i="12" s="1"/>
  <c r="S74" i="12"/>
  <c r="O74" i="12"/>
  <c r="N74" i="12"/>
  <c r="M74" i="12"/>
  <c r="L74" i="12"/>
  <c r="R74" i="12" s="1"/>
  <c r="K74" i="12"/>
  <c r="J74" i="12"/>
  <c r="I74" i="12"/>
  <c r="Q74" i="12" s="1"/>
  <c r="H74" i="12"/>
  <c r="P74" i="12" s="1"/>
  <c r="G74" i="12"/>
  <c r="F74" i="12"/>
  <c r="C74" i="12"/>
  <c r="B74" i="12"/>
  <c r="E74" i="12" s="1"/>
  <c r="O73" i="12"/>
  <c r="N73" i="12"/>
  <c r="M73" i="12"/>
  <c r="S73" i="12" s="1"/>
  <c r="L73" i="12"/>
  <c r="R73" i="12" s="1"/>
  <c r="K73" i="12"/>
  <c r="J73" i="12"/>
  <c r="I73" i="12"/>
  <c r="Q73" i="12" s="1"/>
  <c r="H73" i="12"/>
  <c r="P73" i="12" s="1"/>
  <c r="G73" i="12"/>
  <c r="F73" i="12"/>
  <c r="E73" i="12"/>
  <c r="C73" i="12"/>
  <c r="B73" i="12"/>
  <c r="S72" i="12"/>
  <c r="R72" i="12"/>
  <c r="Q72" i="12"/>
  <c r="P72" i="12"/>
  <c r="E72" i="12"/>
  <c r="U72" i="12" s="1"/>
  <c r="S71" i="12"/>
  <c r="R71" i="12"/>
  <c r="Q71" i="12"/>
  <c r="P71" i="12"/>
  <c r="E71" i="12"/>
  <c r="V69" i="12"/>
  <c r="O69" i="12"/>
  <c r="N69" i="12"/>
  <c r="M69" i="12"/>
  <c r="S69" i="12" s="1"/>
  <c r="L69" i="12"/>
  <c r="R69" i="12" s="1"/>
  <c r="K69" i="12"/>
  <c r="J69" i="12"/>
  <c r="I69" i="12"/>
  <c r="H69" i="12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E68" i="12" s="1"/>
  <c r="B68" i="12"/>
  <c r="T67" i="12"/>
  <c r="S67" i="12"/>
  <c r="R67" i="12"/>
  <c r="Q67" i="12"/>
  <c r="P67" i="12"/>
  <c r="E67" i="12"/>
  <c r="U67" i="12" s="1"/>
  <c r="S66" i="12"/>
  <c r="R66" i="12"/>
  <c r="Q66" i="12"/>
  <c r="P66" i="12"/>
  <c r="E66" i="12"/>
  <c r="U66" i="12" s="1"/>
  <c r="S65" i="12"/>
  <c r="R65" i="12"/>
  <c r="Q65" i="12"/>
  <c r="P65" i="12"/>
  <c r="E65" i="12"/>
  <c r="S64" i="12"/>
  <c r="R64" i="12"/>
  <c r="Q64" i="12"/>
  <c r="P64" i="12"/>
  <c r="E64" i="12"/>
  <c r="T64" i="12" s="1"/>
  <c r="U63" i="12"/>
  <c r="S63" i="12"/>
  <c r="R63" i="12"/>
  <c r="Q63" i="12"/>
  <c r="P63" i="12"/>
  <c r="E63" i="12"/>
  <c r="T63" i="12" s="1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U60" i="12"/>
  <c r="T60" i="12"/>
  <c r="S60" i="12"/>
  <c r="R60" i="12"/>
  <c r="Q60" i="12"/>
  <c r="P60" i="12"/>
  <c r="E60" i="12"/>
  <c r="U59" i="12"/>
  <c r="T59" i="12"/>
  <c r="S59" i="12"/>
  <c r="R59" i="12"/>
  <c r="Q59" i="12"/>
  <c r="P59" i="12"/>
  <c r="E59" i="12"/>
  <c r="T58" i="12"/>
  <c r="S58" i="12"/>
  <c r="R58" i="12"/>
  <c r="Q58" i="12"/>
  <c r="P58" i="12"/>
  <c r="E58" i="12"/>
  <c r="U58" i="12" s="1"/>
  <c r="S57" i="12"/>
  <c r="R57" i="12"/>
  <c r="Q57" i="12"/>
  <c r="P57" i="12"/>
  <c r="E57" i="12"/>
  <c r="V55" i="12"/>
  <c r="O55" i="12"/>
  <c r="N55" i="12"/>
  <c r="M55" i="12"/>
  <c r="S55" i="12" s="1"/>
  <c r="L55" i="12"/>
  <c r="K55" i="12"/>
  <c r="J55" i="12"/>
  <c r="I55" i="12"/>
  <c r="H55" i="12"/>
  <c r="G55" i="12"/>
  <c r="F55" i="12"/>
  <c r="C55" i="12"/>
  <c r="B55" i="12"/>
  <c r="T54" i="12"/>
  <c r="S54" i="12"/>
  <c r="R54" i="12"/>
  <c r="Q54" i="12"/>
  <c r="P54" i="12"/>
  <c r="E54" i="12"/>
  <c r="U54" i="12" s="1"/>
  <c r="S53" i="12"/>
  <c r="R53" i="12"/>
  <c r="Q53" i="12"/>
  <c r="P53" i="12"/>
  <c r="E53" i="12"/>
  <c r="S52" i="12"/>
  <c r="R52" i="12"/>
  <c r="Q52" i="12"/>
  <c r="P52" i="12"/>
  <c r="E52" i="12"/>
  <c r="U51" i="12"/>
  <c r="S51" i="12"/>
  <c r="R51" i="12"/>
  <c r="Q51" i="12"/>
  <c r="P51" i="12"/>
  <c r="E51" i="12"/>
  <c r="T51" i="12" s="1"/>
  <c r="U50" i="12"/>
  <c r="T50" i="12"/>
  <c r="S50" i="12"/>
  <c r="R50" i="12"/>
  <c r="Q50" i="12"/>
  <c r="P50" i="12"/>
  <c r="E50" i="12"/>
  <c r="T49" i="12"/>
  <c r="S49" i="12"/>
  <c r="R49" i="12"/>
  <c r="Q49" i="12"/>
  <c r="P49" i="12"/>
  <c r="E49" i="12"/>
  <c r="U49" i="12" s="1"/>
  <c r="S48" i="12"/>
  <c r="R48" i="12"/>
  <c r="Q48" i="12"/>
  <c r="P48" i="12"/>
  <c r="E48" i="12"/>
  <c r="U48" i="12" s="1"/>
  <c r="S47" i="12"/>
  <c r="R47" i="12"/>
  <c r="Q47" i="12"/>
  <c r="P47" i="12"/>
  <c r="E47" i="12"/>
  <c r="U47" i="12" s="1"/>
  <c r="T46" i="12"/>
  <c r="S46" i="12"/>
  <c r="R46" i="12"/>
  <c r="Q46" i="12"/>
  <c r="P46" i="12"/>
  <c r="E46" i="12"/>
  <c r="U46" i="12" s="1"/>
  <c r="S45" i="12"/>
  <c r="R45" i="12"/>
  <c r="Q45" i="12"/>
  <c r="P45" i="12"/>
  <c r="E45" i="12"/>
  <c r="S44" i="12"/>
  <c r="R44" i="12"/>
  <c r="Q44" i="12"/>
  <c r="P44" i="12"/>
  <c r="E44" i="12"/>
  <c r="O42" i="12"/>
  <c r="N42" i="12"/>
  <c r="M42" i="12"/>
  <c r="S42" i="12" s="1"/>
  <c r="L42" i="12"/>
  <c r="R42" i="12" s="1"/>
  <c r="K42" i="12"/>
  <c r="J42" i="12"/>
  <c r="I42" i="12"/>
  <c r="H42" i="12"/>
  <c r="G42" i="12"/>
  <c r="F42" i="12"/>
  <c r="C42" i="12"/>
  <c r="B42" i="12"/>
  <c r="S41" i="12"/>
  <c r="R41" i="12"/>
  <c r="Q41" i="12"/>
  <c r="P41" i="12"/>
  <c r="E41" i="12"/>
  <c r="U40" i="12"/>
  <c r="S40" i="12"/>
  <c r="R40" i="12"/>
  <c r="Q40" i="12"/>
  <c r="P40" i="12"/>
  <c r="E40" i="12"/>
  <c r="T40" i="12" s="1"/>
  <c r="S39" i="12"/>
  <c r="R39" i="12"/>
  <c r="Q39" i="12"/>
  <c r="P39" i="12"/>
  <c r="E39" i="12"/>
  <c r="U39" i="12" s="1"/>
  <c r="T38" i="12"/>
  <c r="S38" i="12"/>
  <c r="R38" i="12"/>
  <c r="Q38" i="12"/>
  <c r="P38" i="12"/>
  <c r="E38" i="12"/>
  <c r="U38" i="12" s="1"/>
  <c r="U37" i="12"/>
  <c r="T37" i="12"/>
  <c r="S37" i="12"/>
  <c r="R37" i="12"/>
  <c r="Q37" i="12"/>
  <c r="P37" i="12"/>
  <c r="E37" i="12"/>
  <c r="S35" i="12"/>
  <c r="R35" i="12"/>
  <c r="O35" i="12"/>
  <c r="N35" i="12"/>
  <c r="M35" i="12"/>
  <c r="L35" i="12"/>
  <c r="K35" i="12"/>
  <c r="J35" i="12"/>
  <c r="I35" i="12"/>
  <c r="Q35" i="12" s="1"/>
  <c r="H35" i="12"/>
  <c r="P35" i="12" s="1"/>
  <c r="G35" i="12"/>
  <c r="F35" i="12"/>
  <c r="C35" i="12"/>
  <c r="B35" i="12"/>
  <c r="E35" i="12" s="1"/>
  <c r="U34" i="12"/>
  <c r="T34" i="12"/>
  <c r="S34" i="12"/>
  <c r="R34" i="12"/>
  <c r="Q34" i="12"/>
  <c r="P34" i="12"/>
  <c r="E34" i="12"/>
  <c r="O32" i="12"/>
  <c r="N32" i="12"/>
  <c r="M32" i="12"/>
  <c r="S32" i="12" s="1"/>
  <c r="L32" i="12"/>
  <c r="R32" i="12" s="1"/>
  <c r="K32" i="12"/>
  <c r="J32" i="12"/>
  <c r="I32" i="12"/>
  <c r="H32" i="12"/>
  <c r="G32" i="12"/>
  <c r="F32" i="12"/>
  <c r="C32" i="12"/>
  <c r="B32" i="12"/>
  <c r="U31" i="12"/>
  <c r="T31" i="12"/>
  <c r="S31" i="12"/>
  <c r="R31" i="12"/>
  <c r="Q31" i="12"/>
  <c r="P31" i="12"/>
  <c r="E31" i="12"/>
  <c r="U30" i="12"/>
  <c r="T30" i="12"/>
  <c r="S30" i="12"/>
  <c r="R30" i="12"/>
  <c r="Q30" i="12"/>
  <c r="P30" i="12"/>
  <c r="E30" i="12"/>
  <c r="T29" i="12"/>
  <c r="S29" i="12"/>
  <c r="R29" i="12"/>
  <c r="Q29" i="12"/>
  <c r="P29" i="12"/>
  <c r="E29" i="12"/>
  <c r="U29" i="12" s="1"/>
  <c r="S28" i="12"/>
  <c r="R28" i="12"/>
  <c r="Q28" i="12"/>
  <c r="P28" i="12"/>
  <c r="E28" i="12"/>
  <c r="O26" i="12"/>
  <c r="N26" i="12"/>
  <c r="M26" i="12"/>
  <c r="S26" i="12" s="1"/>
  <c r="L26" i="12"/>
  <c r="K26" i="12"/>
  <c r="J26" i="12"/>
  <c r="I26" i="12"/>
  <c r="H26" i="12"/>
  <c r="G26" i="12"/>
  <c r="F26" i="12"/>
  <c r="C26" i="12"/>
  <c r="B26" i="12"/>
  <c r="S25" i="12"/>
  <c r="R25" i="12"/>
  <c r="Q25" i="12"/>
  <c r="P25" i="12"/>
  <c r="E25" i="12"/>
  <c r="S24" i="12"/>
  <c r="R24" i="12"/>
  <c r="Q24" i="12"/>
  <c r="P24" i="12"/>
  <c r="E24" i="12"/>
  <c r="U23" i="12"/>
  <c r="S23" i="12"/>
  <c r="R23" i="12"/>
  <c r="Q23" i="12"/>
  <c r="P23" i="12"/>
  <c r="E23" i="12"/>
  <c r="T23" i="12" s="1"/>
  <c r="U22" i="12"/>
  <c r="T22" i="12"/>
  <c r="S22" i="12"/>
  <c r="R22" i="12"/>
  <c r="Q22" i="12"/>
  <c r="P22" i="12"/>
  <c r="E22" i="12"/>
  <c r="T21" i="12"/>
  <c r="S21" i="12"/>
  <c r="R21" i="12"/>
  <c r="Q21" i="12"/>
  <c r="P21" i="12"/>
  <c r="E21" i="12"/>
  <c r="U21" i="12" s="1"/>
  <c r="U20" i="12"/>
  <c r="T20" i="12"/>
  <c r="S20" i="12"/>
  <c r="R20" i="12"/>
  <c r="Q20" i="12"/>
  <c r="P20" i="12"/>
  <c r="E20" i="12"/>
  <c r="T19" i="12"/>
  <c r="S19" i="12"/>
  <c r="R19" i="12"/>
  <c r="Q19" i="12"/>
  <c r="U19" i="12" s="1"/>
  <c r="P19" i="12"/>
  <c r="E19" i="12"/>
  <c r="O17" i="12"/>
  <c r="N17" i="12"/>
  <c r="R17" i="12" s="1"/>
  <c r="M17" i="12"/>
  <c r="S17" i="12" s="1"/>
  <c r="L17" i="12"/>
  <c r="K17" i="12"/>
  <c r="J17" i="12"/>
  <c r="I17" i="12"/>
  <c r="H17" i="12"/>
  <c r="G17" i="12"/>
  <c r="F17" i="12"/>
  <c r="E17" i="12"/>
  <c r="C17" i="12"/>
  <c r="B17" i="12"/>
  <c r="U16" i="12"/>
  <c r="T16" i="12"/>
  <c r="S16" i="12"/>
  <c r="R16" i="12"/>
  <c r="Q16" i="12"/>
  <c r="P16" i="12"/>
  <c r="E16" i="12"/>
  <c r="T15" i="12"/>
  <c r="S15" i="12"/>
  <c r="R15" i="12"/>
  <c r="Q15" i="12"/>
  <c r="P15" i="12"/>
  <c r="E15" i="12"/>
  <c r="U15" i="12" s="1"/>
  <c r="S14" i="12"/>
  <c r="R14" i="12"/>
  <c r="Q14" i="12"/>
  <c r="P14" i="12"/>
  <c r="E14" i="12"/>
  <c r="S13" i="12"/>
  <c r="R13" i="12"/>
  <c r="Q13" i="12"/>
  <c r="P13" i="12"/>
  <c r="E13" i="12"/>
  <c r="U12" i="12"/>
  <c r="S12" i="12"/>
  <c r="R12" i="12"/>
  <c r="Q12" i="12"/>
  <c r="P12" i="12"/>
  <c r="E12" i="12"/>
  <c r="T12" i="12" s="1"/>
  <c r="U11" i="12"/>
  <c r="T11" i="12"/>
  <c r="S11" i="12"/>
  <c r="R11" i="12"/>
  <c r="Q11" i="12"/>
  <c r="P11" i="12"/>
  <c r="E11" i="12"/>
  <c r="T10" i="12"/>
  <c r="S10" i="12"/>
  <c r="R10" i="12"/>
  <c r="Q10" i="12"/>
  <c r="P10" i="12"/>
  <c r="E10" i="12"/>
  <c r="U10" i="12" s="1"/>
  <c r="U9" i="12"/>
  <c r="T9" i="12"/>
  <c r="S9" i="12"/>
  <c r="R9" i="12"/>
  <c r="Q9" i="12"/>
  <c r="P9" i="12"/>
  <c r="E9" i="12"/>
  <c r="U96" i="11"/>
  <c r="T96" i="11"/>
  <c r="S96" i="11"/>
  <c r="R96" i="11"/>
  <c r="Q96" i="11"/>
  <c r="P96" i="11"/>
  <c r="E96" i="11"/>
  <c r="T95" i="11"/>
  <c r="S95" i="11"/>
  <c r="R95" i="11"/>
  <c r="Q95" i="11"/>
  <c r="P95" i="11"/>
  <c r="E95" i="11"/>
  <c r="U95" i="11" s="1"/>
  <c r="S94" i="11"/>
  <c r="R94" i="11"/>
  <c r="Q94" i="11"/>
  <c r="P94" i="11"/>
  <c r="E94" i="11"/>
  <c r="S93" i="11"/>
  <c r="R93" i="11"/>
  <c r="Q93" i="11"/>
  <c r="P93" i="11"/>
  <c r="E93" i="11"/>
  <c r="U92" i="11"/>
  <c r="S92" i="11"/>
  <c r="R92" i="11"/>
  <c r="Q92" i="11"/>
  <c r="P92" i="11"/>
  <c r="E92" i="11"/>
  <c r="T92" i="11" s="1"/>
  <c r="U91" i="11"/>
  <c r="T91" i="11"/>
  <c r="S91" i="11"/>
  <c r="R91" i="11"/>
  <c r="Q91" i="11"/>
  <c r="P91" i="11"/>
  <c r="E91" i="11"/>
  <c r="T90" i="11"/>
  <c r="S90" i="11"/>
  <c r="R90" i="11"/>
  <c r="Q90" i="11"/>
  <c r="P90" i="11"/>
  <c r="E90" i="11"/>
  <c r="U90" i="11" s="1"/>
  <c r="U89" i="11"/>
  <c r="T89" i="11"/>
  <c r="S89" i="11"/>
  <c r="R89" i="11"/>
  <c r="Q89" i="11"/>
  <c r="P89" i="11"/>
  <c r="E89" i="11"/>
  <c r="U88" i="11"/>
  <c r="T88" i="11"/>
  <c r="S88" i="11"/>
  <c r="R88" i="11"/>
  <c r="Q88" i="11"/>
  <c r="Q87" i="11" s="1"/>
  <c r="P88" i="11"/>
  <c r="E88" i="11"/>
  <c r="V75" i="11"/>
  <c r="O75" i="11"/>
  <c r="N75" i="11"/>
  <c r="M75" i="11"/>
  <c r="L75" i="11"/>
  <c r="K75" i="11"/>
  <c r="J75" i="11"/>
  <c r="I75" i="11"/>
  <c r="H75" i="11"/>
  <c r="G75" i="11"/>
  <c r="F75" i="11"/>
  <c r="C75" i="11"/>
  <c r="B75" i="11"/>
  <c r="S74" i="11"/>
  <c r="R74" i="11"/>
  <c r="O74" i="11"/>
  <c r="N74" i="11"/>
  <c r="M74" i="11"/>
  <c r="L74" i="11"/>
  <c r="K74" i="11"/>
  <c r="J74" i="11"/>
  <c r="I74" i="11"/>
  <c r="Q74" i="11" s="1"/>
  <c r="H74" i="11"/>
  <c r="P74" i="11" s="1"/>
  <c r="G74" i="11"/>
  <c r="F74" i="11"/>
  <c r="C74" i="11"/>
  <c r="B74" i="11"/>
  <c r="O73" i="11"/>
  <c r="N73" i="11"/>
  <c r="M73" i="11"/>
  <c r="S73" i="11" s="1"/>
  <c r="L73" i="11"/>
  <c r="R73" i="11" s="1"/>
  <c r="K73" i="11"/>
  <c r="J73" i="11"/>
  <c r="I73" i="11"/>
  <c r="H73" i="11"/>
  <c r="P73" i="11" s="1"/>
  <c r="G73" i="11"/>
  <c r="F73" i="11"/>
  <c r="E73" i="11"/>
  <c r="C73" i="11"/>
  <c r="B73" i="11"/>
  <c r="S72" i="11"/>
  <c r="R72" i="11"/>
  <c r="Q72" i="11"/>
  <c r="P72" i="11"/>
  <c r="E72" i="11"/>
  <c r="U72" i="11" s="1"/>
  <c r="S71" i="11"/>
  <c r="R71" i="11"/>
  <c r="Q71" i="11"/>
  <c r="P71" i="11"/>
  <c r="E71" i="11"/>
  <c r="V69" i="11"/>
  <c r="O69" i="11"/>
  <c r="N69" i="11"/>
  <c r="M69" i="1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H68" i="11"/>
  <c r="G68" i="11"/>
  <c r="F68" i="11"/>
  <c r="C68" i="11"/>
  <c r="B68" i="11"/>
  <c r="E68" i="11" s="1"/>
  <c r="U67" i="11"/>
  <c r="S67" i="11"/>
  <c r="R67" i="11"/>
  <c r="Q67" i="11"/>
  <c r="P67" i="11"/>
  <c r="E67" i="11"/>
  <c r="T67" i="11" s="1"/>
  <c r="U66" i="11"/>
  <c r="T66" i="11"/>
  <c r="S66" i="11"/>
  <c r="R66" i="11"/>
  <c r="Q66" i="11"/>
  <c r="P66" i="11"/>
  <c r="E66" i="11"/>
  <c r="S65" i="11"/>
  <c r="R65" i="11"/>
  <c r="Q65" i="11"/>
  <c r="P65" i="11"/>
  <c r="E65" i="11"/>
  <c r="U65" i="11" s="1"/>
  <c r="S64" i="11"/>
  <c r="R64" i="11"/>
  <c r="Q64" i="11"/>
  <c r="P64" i="11"/>
  <c r="E64" i="11"/>
  <c r="U64" i="11" s="1"/>
  <c r="U63" i="11"/>
  <c r="S63" i="11"/>
  <c r="R63" i="11"/>
  <c r="Q63" i="11"/>
  <c r="P63" i="11"/>
  <c r="E63" i="11"/>
  <c r="T63" i="11" s="1"/>
  <c r="R61" i="11"/>
  <c r="O61" i="11"/>
  <c r="N61" i="11"/>
  <c r="M61" i="11"/>
  <c r="S61" i="11" s="1"/>
  <c r="L61" i="11"/>
  <c r="K61" i="11"/>
  <c r="J61" i="11"/>
  <c r="I61" i="11"/>
  <c r="H61" i="11"/>
  <c r="C61" i="11"/>
  <c r="B61" i="11"/>
  <c r="S60" i="11"/>
  <c r="R60" i="11"/>
  <c r="Q60" i="11"/>
  <c r="P60" i="11"/>
  <c r="E60" i="11"/>
  <c r="S59" i="11"/>
  <c r="R59" i="11"/>
  <c r="Q59" i="11"/>
  <c r="P59" i="11"/>
  <c r="E59" i="11"/>
  <c r="S58" i="11"/>
  <c r="R58" i="11"/>
  <c r="Q58" i="11"/>
  <c r="P58" i="11"/>
  <c r="E58" i="11"/>
  <c r="T58" i="11" s="1"/>
  <c r="S57" i="11"/>
  <c r="R57" i="11"/>
  <c r="Q57" i="11"/>
  <c r="P57" i="11"/>
  <c r="E57" i="11"/>
  <c r="U57" i="11" s="1"/>
  <c r="O55" i="11"/>
  <c r="N55" i="11"/>
  <c r="R55" i="11" s="1"/>
  <c r="M55" i="11"/>
  <c r="L55" i="11"/>
  <c r="K55" i="11"/>
  <c r="J55" i="11"/>
  <c r="I55" i="11"/>
  <c r="H55" i="11"/>
  <c r="G55" i="11"/>
  <c r="F55" i="11"/>
  <c r="C55" i="11"/>
  <c r="B55" i="11"/>
  <c r="U54" i="11"/>
  <c r="S54" i="11"/>
  <c r="R54" i="11"/>
  <c r="Q54" i="11"/>
  <c r="P54" i="11"/>
  <c r="E54" i="11"/>
  <c r="T54" i="11" s="1"/>
  <c r="U53" i="11"/>
  <c r="T53" i="11"/>
  <c r="S53" i="11"/>
  <c r="R53" i="11"/>
  <c r="Q53" i="11"/>
  <c r="P53" i="11"/>
  <c r="E53" i="11"/>
  <c r="U52" i="11"/>
  <c r="T52" i="11"/>
  <c r="S52" i="11"/>
  <c r="R52" i="11"/>
  <c r="Q52" i="11"/>
  <c r="P52" i="11"/>
  <c r="E52" i="11"/>
  <c r="U51" i="11"/>
  <c r="T51" i="11"/>
  <c r="S51" i="11"/>
  <c r="R51" i="11"/>
  <c r="Q51" i="11"/>
  <c r="P51" i="11"/>
  <c r="E51" i="11"/>
  <c r="T50" i="11"/>
  <c r="S50" i="11"/>
  <c r="R50" i="11"/>
  <c r="Q50" i="11"/>
  <c r="P50" i="11"/>
  <c r="E50" i="11"/>
  <c r="U50" i="11" s="1"/>
  <c r="S49" i="11"/>
  <c r="R49" i="11"/>
  <c r="Q49" i="11"/>
  <c r="P49" i="11"/>
  <c r="E49" i="11"/>
  <c r="S48" i="11"/>
  <c r="R48" i="11"/>
  <c r="Q48" i="11"/>
  <c r="P48" i="11"/>
  <c r="E48" i="11"/>
  <c r="S47" i="11"/>
  <c r="R47" i="11"/>
  <c r="Q47" i="11"/>
  <c r="P47" i="11"/>
  <c r="E47" i="11"/>
  <c r="T47" i="11" s="1"/>
  <c r="S46" i="11"/>
  <c r="R46" i="11"/>
  <c r="Q46" i="11"/>
  <c r="P46" i="11"/>
  <c r="E46" i="11"/>
  <c r="U46" i="11" s="1"/>
  <c r="S45" i="11"/>
  <c r="R45" i="11"/>
  <c r="Q45" i="11"/>
  <c r="P45" i="11"/>
  <c r="E45" i="11"/>
  <c r="U44" i="11"/>
  <c r="T44" i="11"/>
  <c r="S44" i="11"/>
  <c r="R44" i="11"/>
  <c r="Q44" i="11"/>
  <c r="P44" i="11"/>
  <c r="E44" i="11"/>
  <c r="O42" i="11"/>
  <c r="S42" i="11" s="1"/>
  <c r="N42" i="11"/>
  <c r="R42" i="11" s="1"/>
  <c r="M42" i="11"/>
  <c r="L42" i="11"/>
  <c r="K42" i="11"/>
  <c r="J42" i="11"/>
  <c r="I42" i="11"/>
  <c r="H42" i="11"/>
  <c r="G42" i="11"/>
  <c r="F42" i="11"/>
  <c r="C42" i="11"/>
  <c r="B42" i="11"/>
  <c r="E42" i="11" s="1"/>
  <c r="U41" i="11"/>
  <c r="T41" i="11"/>
  <c r="S41" i="11"/>
  <c r="R41" i="11"/>
  <c r="Q41" i="11"/>
  <c r="P41" i="11"/>
  <c r="E41" i="11"/>
  <c r="U40" i="11"/>
  <c r="T40" i="11"/>
  <c r="S40" i="11"/>
  <c r="R40" i="11"/>
  <c r="Q40" i="11"/>
  <c r="P40" i="11"/>
  <c r="E40" i="11"/>
  <c r="S39" i="11"/>
  <c r="R39" i="11"/>
  <c r="Q39" i="11"/>
  <c r="P39" i="11"/>
  <c r="E39" i="11"/>
  <c r="U39" i="11" s="1"/>
  <c r="S38" i="11"/>
  <c r="R38" i="11"/>
  <c r="Q38" i="11"/>
  <c r="P38" i="11"/>
  <c r="E38" i="11"/>
  <c r="U37" i="11"/>
  <c r="S37" i="11"/>
  <c r="R37" i="11"/>
  <c r="Q37" i="11"/>
  <c r="P37" i="11"/>
  <c r="E37" i="11"/>
  <c r="S35" i="11"/>
  <c r="R35" i="11"/>
  <c r="O35" i="11"/>
  <c r="N35" i="11"/>
  <c r="M35" i="11"/>
  <c r="L35" i="11"/>
  <c r="K35" i="11"/>
  <c r="J35" i="11"/>
  <c r="I35" i="11"/>
  <c r="H35" i="11"/>
  <c r="P35" i="11" s="1"/>
  <c r="G35" i="11"/>
  <c r="F35" i="11"/>
  <c r="C35" i="11"/>
  <c r="B35" i="11"/>
  <c r="E35" i="11" s="1"/>
  <c r="S34" i="11"/>
  <c r="R34" i="11"/>
  <c r="Q34" i="11"/>
  <c r="U34" i="11" s="1"/>
  <c r="P34" i="11"/>
  <c r="E34" i="11"/>
  <c r="O32" i="11"/>
  <c r="N32" i="11"/>
  <c r="M32" i="11"/>
  <c r="S32" i="11" s="1"/>
  <c r="L32" i="11"/>
  <c r="R32" i="11" s="1"/>
  <c r="K32" i="11"/>
  <c r="J32" i="11"/>
  <c r="I32" i="11"/>
  <c r="H32" i="11"/>
  <c r="P32" i="11" s="1"/>
  <c r="G32" i="11"/>
  <c r="F32" i="11"/>
  <c r="E32" i="11"/>
  <c r="C32" i="11"/>
  <c r="B32" i="11"/>
  <c r="S31" i="11"/>
  <c r="R31" i="11"/>
  <c r="Q31" i="11"/>
  <c r="P31" i="11"/>
  <c r="E31" i="11"/>
  <c r="U31" i="11" s="1"/>
  <c r="S30" i="11"/>
  <c r="R30" i="11"/>
  <c r="Q30" i="11"/>
  <c r="P30" i="11"/>
  <c r="E30" i="11"/>
  <c r="U30" i="11" s="1"/>
  <c r="S29" i="11"/>
  <c r="R29" i="11"/>
  <c r="Q29" i="11"/>
  <c r="P29" i="11"/>
  <c r="E29" i="11"/>
  <c r="U29" i="11" s="1"/>
  <c r="S28" i="11"/>
  <c r="R28" i="11"/>
  <c r="Q28" i="11"/>
  <c r="P28" i="11"/>
  <c r="E28" i="11"/>
  <c r="U28" i="11" s="1"/>
  <c r="V26" i="11"/>
  <c r="O26" i="11"/>
  <c r="N26" i="11"/>
  <c r="M26" i="11"/>
  <c r="S26" i="11" s="1"/>
  <c r="L26" i="11"/>
  <c r="R26" i="11" s="1"/>
  <c r="K26" i="11"/>
  <c r="J26" i="11"/>
  <c r="I26" i="11"/>
  <c r="H26" i="11"/>
  <c r="G26" i="11"/>
  <c r="F26" i="11"/>
  <c r="C26" i="11"/>
  <c r="B26" i="11"/>
  <c r="S25" i="11"/>
  <c r="R25" i="11"/>
  <c r="Q25" i="11"/>
  <c r="P25" i="11"/>
  <c r="E25" i="11"/>
  <c r="U25" i="11" s="1"/>
  <c r="U24" i="11"/>
  <c r="T24" i="11"/>
  <c r="S24" i="11"/>
  <c r="R24" i="11"/>
  <c r="Q24" i="11"/>
  <c r="P24" i="11"/>
  <c r="E24" i="11"/>
  <c r="U23" i="11"/>
  <c r="T23" i="11"/>
  <c r="S23" i="11"/>
  <c r="R23" i="11"/>
  <c r="Q23" i="11"/>
  <c r="P23" i="11"/>
  <c r="E23" i="11"/>
  <c r="U22" i="11"/>
  <c r="T22" i="11"/>
  <c r="S22" i="11"/>
  <c r="R22" i="11"/>
  <c r="Q22" i="11"/>
  <c r="P22" i="11"/>
  <c r="E22" i="11"/>
  <c r="U21" i="11"/>
  <c r="T21" i="11"/>
  <c r="S21" i="11"/>
  <c r="R21" i="11"/>
  <c r="Q21" i="11"/>
  <c r="P21" i="11"/>
  <c r="E21" i="11"/>
  <c r="U20" i="11"/>
  <c r="T20" i="11"/>
  <c r="S20" i="11"/>
  <c r="R20" i="11"/>
  <c r="Q20" i="11"/>
  <c r="P20" i="11"/>
  <c r="E20" i="11"/>
  <c r="S19" i="11"/>
  <c r="R19" i="11"/>
  <c r="Q19" i="11"/>
  <c r="P19" i="11"/>
  <c r="E19" i="11"/>
  <c r="U19" i="11" s="1"/>
  <c r="O17" i="11"/>
  <c r="N17" i="11"/>
  <c r="M17" i="11"/>
  <c r="S17" i="11" s="1"/>
  <c r="L17" i="11"/>
  <c r="R17" i="11" s="1"/>
  <c r="K17" i="11"/>
  <c r="J17" i="11"/>
  <c r="I17" i="11"/>
  <c r="Q17" i="11" s="1"/>
  <c r="H17" i="11"/>
  <c r="P17" i="11" s="1"/>
  <c r="G17" i="11"/>
  <c r="F17" i="11"/>
  <c r="E17" i="11"/>
  <c r="C17" i="11"/>
  <c r="B17" i="11"/>
  <c r="S16" i="11"/>
  <c r="R16" i="11"/>
  <c r="Q16" i="11"/>
  <c r="P16" i="11"/>
  <c r="E16" i="11"/>
  <c r="U16" i="11" s="1"/>
  <c r="S15" i="11"/>
  <c r="R15" i="11"/>
  <c r="Q15" i="11"/>
  <c r="P15" i="11"/>
  <c r="E15" i="11"/>
  <c r="U15" i="11" s="1"/>
  <c r="U14" i="11"/>
  <c r="S14" i="11"/>
  <c r="R14" i="11"/>
  <c r="Q14" i="11"/>
  <c r="P14" i="11"/>
  <c r="E14" i="11"/>
  <c r="T14" i="11" s="1"/>
  <c r="U13" i="11"/>
  <c r="T13" i="11"/>
  <c r="S13" i="11"/>
  <c r="R13" i="11"/>
  <c r="Q13" i="11"/>
  <c r="P13" i="11"/>
  <c r="E13" i="11"/>
  <c r="U12" i="11"/>
  <c r="T12" i="11"/>
  <c r="S12" i="11"/>
  <c r="R12" i="11"/>
  <c r="Q12" i="11"/>
  <c r="P12" i="11"/>
  <c r="E12" i="11"/>
  <c r="U11" i="11"/>
  <c r="T11" i="11"/>
  <c r="S11" i="11"/>
  <c r="R11" i="11"/>
  <c r="Q11" i="11"/>
  <c r="P11" i="11"/>
  <c r="E11" i="11"/>
  <c r="T10" i="11"/>
  <c r="S10" i="11"/>
  <c r="R10" i="11"/>
  <c r="Q10" i="11"/>
  <c r="U10" i="11" s="1"/>
  <c r="P10" i="11"/>
  <c r="E10" i="11"/>
  <c r="U9" i="11"/>
  <c r="T9" i="11"/>
  <c r="S9" i="11"/>
  <c r="R9" i="11"/>
  <c r="Q9" i="11"/>
  <c r="P9" i="11"/>
  <c r="E9" i="11"/>
  <c r="S96" i="10"/>
  <c r="R96" i="10"/>
  <c r="Q96" i="10"/>
  <c r="P96" i="10"/>
  <c r="E96" i="10"/>
  <c r="U96" i="10" s="1"/>
  <c r="S95" i="10"/>
  <c r="R95" i="10"/>
  <c r="Q95" i="10"/>
  <c r="P95" i="10"/>
  <c r="E95" i="10"/>
  <c r="U95" i="10" s="1"/>
  <c r="U94" i="10"/>
  <c r="S94" i="10"/>
  <c r="R94" i="10"/>
  <c r="Q94" i="10"/>
  <c r="P94" i="10"/>
  <c r="E94" i="10"/>
  <c r="T94" i="10" s="1"/>
  <c r="U93" i="10"/>
  <c r="T93" i="10"/>
  <c r="S93" i="10"/>
  <c r="R93" i="10"/>
  <c r="Q93" i="10"/>
  <c r="P93" i="10"/>
  <c r="E93" i="10"/>
  <c r="U92" i="10"/>
  <c r="T92" i="10"/>
  <c r="S92" i="10"/>
  <c r="R92" i="10"/>
  <c r="Q92" i="10"/>
  <c r="P92" i="10"/>
  <c r="E92" i="10"/>
  <c r="U91" i="10"/>
  <c r="T91" i="10"/>
  <c r="S91" i="10"/>
  <c r="R91" i="10"/>
  <c r="Q91" i="10"/>
  <c r="P91" i="10"/>
  <c r="E91" i="10"/>
  <c r="U90" i="10"/>
  <c r="T90" i="10"/>
  <c r="S90" i="10"/>
  <c r="R90" i="10"/>
  <c r="Q90" i="10"/>
  <c r="P90" i="10"/>
  <c r="E90" i="10"/>
  <c r="U89" i="10"/>
  <c r="T89" i="10"/>
  <c r="S89" i="10"/>
  <c r="R89" i="10"/>
  <c r="Q89" i="10"/>
  <c r="P89" i="10"/>
  <c r="E89" i="10"/>
  <c r="S88" i="10"/>
  <c r="R88" i="10"/>
  <c r="Q88" i="10"/>
  <c r="P88" i="10"/>
  <c r="P87" i="10" s="1"/>
  <c r="E88" i="10"/>
  <c r="U88" i="10" s="1"/>
  <c r="V75" i="10"/>
  <c r="O75" i="10"/>
  <c r="N75" i="10"/>
  <c r="M75" i="10"/>
  <c r="S75" i="10" s="1"/>
  <c r="L75" i="10"/>
  <c r="K75" i="10"/>
  <c r="J75" i="10"/>
  <c r="I75" i="10"/>
  <c r="H75" i="10"/>
  <c r="G75" i="10"/>
  <c r="F75" i="10"/>
  <c r="C75" i="10"/>
  <c r="B75" i="10"/>
  <c r="S74" i="10"/>
  <c r="O74" i="10"/>
  <c r="N74" i="10"/>
  <c r="R74" i="10" s="1"/>
  <c r="M74" i="10"/>
  <c r="L74" i="10"/>
  <c r="K74" i="10"/>
  <c r="J74" i="10"/>
  <c r="I74" i="10"/>
  <c r="Q74" i="10" s="1"/>
  <c r="H74" i="10"/>
  <c r="P74" i="10" s="1"/>
  <c r="G74" i="10"/>
  <c r="F74" i="10"/>
  <c r="C74" i="10"/>
  <c r="B74" i="10"/>
  <c r="E74" i="10" s="1"/>
  <c r="S73" i="10"/>
  <c r="R73" i="10"/>
  <c r="O73" i="10"/>
  <c r="N73" i="10"/>
  <c r="M73" i="10"/>
  <c r="L73" i="10"/>
  <c r="K73" i="10"/>
  <c r="J73" i="10"/>
  <c r="I73" i="10"/>
  <c r="Q73" i="10" s="1"/>
  <c r="H73" i="10"/>
  <c r="P73" i="10" s="1"/>
  <c r="G73" i="10"/>
  <c r="F73" i="10"/>
  <c r="C73" i="10"/>
  <c r="B73" i="10"/>
  <c r="E73" i="10" s="1"/>
  <c r="U72" i="10"/>
  <c r="T72" i="10"/>
  <c r="S72" i="10"/>
  <c r="R72" i="10"/>
  <c r="Q72" i="10"/>
  <c r="P72" i="10"/>
  <c r="E72" i="10"/>
  <c r="T71" i="10"/>
  <c r="S71" i="10"/>
  <c r="R71" i="10"/>
  <c r="Q71" i="10"/>
  <c r="U71" i="10" s="1"/>
  <c r="P71" i="10"/>
  <c r="E71" i="10"/>
  <c r="V69" i="10"/>
  <c r="O69" i="10"/>
  <c r="N69" i="10"/>
  <c r="R69" i="10" s="1"/>
  <c r="M69" i="10"/>
  <c r="S69" i="10" s="1"/>
  <c r="L69" i="10"/>
  <c r="K69" i="10"/>
  <c r="J69" i="10"/>
  <c r="I69" i="10"/>
  <c r="H69" i="10"/>
  <c r="G69" i="10"/>
  <c r="F69" i="10"/>
  <c r="C69" i="10"/>
  <c r="B69" i="10"/>
  <c r="O68" i="10"/>
  <c r="N68" i="10"/>
  <c r="M68" i="10"/>
  <c r="S68" i="10" s="1"/>
  <c r="L68" i="10"/>
  <c r="R68" i="10" s="1"/>
  <c r="K68" i="10"/>
  <c r="J68" i="10"/>
  <c r="I68" i="10"/>
  <c r="H68" i="10"/>
  <c r="G68" i="10"/>
  <c r="F68" i="10"/>
  <c r="C68" i="10"/>
  <c r="B68" i="10"/>
  <c r="U67" i="10"/>
  <c r="T67" i="10"/>
  <c r="S67" i="10"/>
  <c r="R67" i="10"/>
  <c r="Q67" i="10"/>
  <c r="P67" i="10"/>
  <c r="E67" i="10"/>
  <c r="U66" i="10"/>
  <c r="T66" i="10"/>
  <c r="S66" i="10"/>
  <c r="R66" i="10"/>
  <c r="Q66" i="10"/>
  <c r="P66" i="10"/>
  <c r="E66" i="10"/>
  <c r="U65" i="10"/>
  <c r="S65" i="10"/>
  <c r="R65" i="10"/>
  <c r="Q65" i="10"/>
  <c r="P65" i="10"/>
  <c r="E65" i="10"/>
  <c r="T65" i="10" s="1"/>
  <c r="U64" i="10"/>
  <c r="T64" i="10"/>
  <c r="S64" i="10"/>
  <c r="R64" i="10"/>
  <c r="Q64" i="10"/>
  <c r="P64" i="10"/>
  <c r="E64" i="10"/>
  <c r="S63" i="10"/>
  <c r="R63" i="10"/>
  <c r="Q63" i="10"/>
  <c r="P63" i="10"/>
  <c r="E63" i="10"/>
  <c r="U63" i="10" s="1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U60" i="10"/>
  <c r="S60" i="10"/>
  <c r="R60" i="10"/>
  <c r="Q60" i="10"/>
  <c r="P60" i="10"/>
  <c r="E60" i="10"/>
  <c r="T60" i="10" s="1"/>
  <c r="U59" i="10"/>
  <c r="T59" i="10"/>
  <c r="S59" i="10"/>
  <c r="R59" i="10"/>
  <c r="Q59" i="10"/>
  <c r="P59" i="10"/>
  <c r="E59" i="10"/>
  <c r="U58" i="10"/>
  <c r="S58" i="10"/>
  <c r="R58" i="10"/>
  <c r="Q58" i="10"/>
  <c r="P58" i="10"/>
  <c r="E58" i="10"/>
  <c r="T58" i="10" s="1"/>
  <c r="U57" i="10"/>
  <c r="T57" i="10"/>
  <c r="S57" i="10"/>
  <c r="R57" i="10"/>
  <c r="Q57" i="10"/>
  <c r="P57" i="10"/>
  <c r="E57" i="10"/>
  <c r="V55" i="10"/>
  <c r="R55" i="10"/>
  <c r="O55" i="10"/>
  <c r="N55" i="10"/>
  <c r="M55" i="10"/>
  <c r="S55" i="10" s="1"/>
  <c r="L55" i="10"/>
  <c r="K55" i="10"/>
  <c r="J55" i="10"/>
  <c r="I55" i="10"/>
  <c r="H55" i="10"/>
  <c r="G55" i="10"/>
  <c r="F55" i="10"/>
  <c r="C55" i="10"/>
  <c r="B55" i="10"/>
  <c r="U54" i="10"/>
  <c r="T54" i="10"/>
  <c r="S54" i="10"/>
  <c r="R54" i="10"/>
  <c r="Q54" i="10"/>
  <c r="P54" i="10"/>
  <c r="E54" i="10"/>
  <c r="U53" i="10"/>
  <c r="T53" i="10"/>
  <c r="S53" i="10"/>
  <c r="R53" i="10"/>
  <c r="Q53" i="10"/>
  <c r="P53" i="10"/>
  <c r="E53" i="10"/>
  <c r="S52" i="10"/>
  <c r="R52" i="10"/>
  <c r="Q52" i="10"/>
  <c r="P52" i="10"/>
  <c r="E52" i="10"/>
  <c r="U52" i="10" s="1"/>
  <c r="S51" i="10"/>
  <c r="R51" i="10"/>
  <c r="Q51" i="10"/>
  <c r="P51" i="10"/>
  <c r="E51" i="10"/>
  <c r="U51" i="10" s="1"/>
  <c r="S50" i="10"/>
  <c r="R50" i="10"/>
  <c r="Q50" i="10"/>
  <c r="P50" i="10"/>
  <c r="E50" i="10"/>
  <c r="U50" i="10" s="1"/>
  <c r="S49" i="10"/>
  <c r="R49" i="10"/>
  <c r="Q49" i="10"/>
  <c r="P49" i="10"/>
  <c r="E49" i="10"/>
  <c r="U49" i="10" s="1"/>
  <c r="S48" i="10"/>
  <c r="R48" i="10"/>
  <c r="Q48" i="10"/>
  <c r="P48" i="10"/>
  <c r="E48" i="10"/>
  <c r="T48" i="10" s="1"/>
  <c r="U47" i="10"/>
  <c r="S47" i="10"/>
  <c r="R47" i="10"/>
  <c r="Q47" i="10"/>
  <c r="P47" i="10"/>
  <c r="E47" i="10"/>
  <c r="T47" i="10" s="1"/>
  <c r="U46" i="10"/>
  <c r="T46" i="10"/>
  <c r="S46" i="10"/>
  <c r="R46" i="10"/>
  <c r="Q46" i="10"/>
  <c r="P46" i="10"/>
  <c r="E46" i="10"/>
  <c r="U45" i="10"/>
  <c r="T45" i="10"/>
  <c r="S45" i="10"/>
  <c r="R45" i="10"/>
  <c r="Q45" i="10"/>
  <c r="P45" i="10"/>
  <c r="E45" i="10"/>
  <c r="U44" i="10"/>
  <c r="T44" i="10"/>
  <c r="S44" i="10"/>
  <c r="R44" i="10"/>
  <c r="Q44" i="10"/>
  <c r="P44" i="10"/>
  <c r="E44" i="10"/>
  <c r="R42" i="10"/>
  <c r="O42" i="10"/>
  <c r="N42" i="10"/>
  <c r="M42" i="10"/>
  <c r="S42" i="10" s="1"/>
  <c r="L42" i="10"/>
  <c r="K42" i="10"/>
  <c r="J42" i="10"/>
  <c r="I42" i="10"/>
  <c r="H42" i="10"/>
  <c r="G42" i="10"/>
  <c r="F42" i="10"/>
  <c r="C42" i="10"/>
  <c r="B42" i="10"/>
  <c r="U41" i="10"/>
  <c r="T41" i="10"/>
  <c r="S41" i="10"/>
  <c r="R41" i="10"/>
  <c r="Q41" i="10"/>
  <c r="P41" i="10"/>
  <c r="E41" i="10"/>
  <c r="U40" i="10"/>
  <c r="T40" i="10"/>
  <c r="S40" i="10"/>
  <c r="R40" i="10"/>
  <c r="Q40" i="10"/>
  <c r="P40" i="10"/>
  <c r="E40" i="10"/>
  <c r="S39" i="10"/>
  <c r="R39" i="10"/>
  <c r="Q39" i="10"/>
  <c r="P39" i="10"/>
  <c r="E39" i="10"/>
  <c r="U39" i="10" s="1"/>
  <c r="S38" i="10"/>
  <c r="R38" i="10"/>
  <c r="Q38" i="10"/>
  <c r="P38" i="10"/>
  <c r="E38" i="10"/>
  <c r="U38" i="10" s="1"/>
  <c r="U37" i="10"/>
  <c r="S37" i="10"/>
  <c r="R37" i="10"/>
  <c r="Q37" i="10"/>
  <c r="P37" i="10"/>
  <c r="E37" i="10"/>
  <c r="S35" i="10"/>
  <c r="R35" i="10"/>
  <c r="O35" i="10"/>
  <c r="N35" i="10"/>
  <c r="M35" i="10"/>
  <c r="L35" i="10"/>
  <c r="K35" i="10"/>
  <c r="J35" i="10"/>
  <c r="I35" i="10"/>
  <c r="Q35" i="10" s="1"/>
  <c r="H35" i="10"/>
  <c r="P35" i="10" s="1"/>
  <c r="G35" i="10"/>
  <c r="F35" i="10"/>
  <c r="C35" i="10"/>
  <c r="B35" i="10"/>
  <c r="E35" i="10" s="1"/>
  <c r="U34" i="10"/>
  <c r="S34" i="10"/>
  <c r="R34" i="10"/>
  <c r="Q34" i="10"/>
  <c r="P34" i="10"/>
  <c r="E34" i="10"/>
  <c r="T34" i="10" s="1"/>
  <c r="R32" i="10"/>
  <c r="O32" i="10"/>
  <c r="N32" i="10"/>
  <c r="M32" i="10"/>
  <c r="S32" i="10" s="1"/>
  <c r="L32" i="10"/>
  <c r="K32" i="10"/>
  <c r="J32" i="10"/>
  <c r="I32" i="10"/>
  <c r="H32" i="10"/>
  <c r="G32" i="10"/>
  <c r="F32" i="10"/>
  <c r="C32" i="10"/>
  <c r="B32" i="10"/>
  <c r="U31" i="10"/>
  <c r="S31" i="10"/>
  <c r="R31" i="10"/>
  <c r="Q31" i="10"/>
  <c r="P31" i="10"/>
  <c r="E31" i="10"/>
  <c r="T31" i="10" s="1"/>
  <c r="U30" i="10"/>
  <c r="T30" i="10"/>
  <c r="S30" i="10"/>
  <c r="R30" i="10"/>
  <c r="Q30" i="10"/>
  <c r="P30" i="10"/>
  <c r="E30" i="10"/>
  <c r="U29" i="10"/>
  <c r="T29" i="10"/>
  <c r="S29" i="10"/>
  <c r="R29" i="10"/>
  <c r="Q29" i="10"/>
  <c r="P29" i="10"/>
  <c r="E29" i="10"/>
  <c r="U28" i="10"/>
  <c r="S28" i="10"/>
  <c r="R28" i="10"/>
  <c r="Q28" i="10"/>
  <c r="P28" i="10"/>
  <c r="E28" i="10"/>
  <c r="T28" i="10" s="1"/>
  <c r="S26" i="10"/>
  <c r="R26" i="10"/>
  <c r="O26" i="10"/>
  <c r="N26" i="10"/>
  <c r="M26" i="10"/>
  <c r="L26" i="10"/>
  <c r="K26" i="10"/>
  <c r="J26" i="10"/>
  <c r="I26" i="10"/>
  <c r="H26" i="10"/>
  <c r="P26" i="10" s="1"/>
  <c r="G26" i="10"/>
  <c r="F26" i="10"/>
  <c r="C26" i="10"/>
  <c r="B26" i="10"/>
  <c r="E26" i="10" s="1"/>
  <c r="U25" i="10"/>
  <c r="T25" i="10"/>
  <c r="S25" i="10"/>
  <c r="R25" i="10"/>
  <c r="Q25" i="10"/>
  <c r="P25" i="10"/>
  <c r="E25" i="10"/>
  <c r="U24" i="10"/>
  <c r="T24" i="10"/>
  <c r="S24" i="10"/>
  <c r="R24" i="10"/>
  <c r="Q24" i="10"/>
  <c r="P24" i="10"/>
  <c r="E24" i="10"/>
  <c r="U23" i="10"/>
  <c r="T23" i="10"/>
  <c r="S23" i="10"/>
  <c r="R23" i="10"/>
  <c r="Q23" i="10"/>
  <c r="P23" i="10"/>
  <c r="E23" i="10"/>
  <c r="S22" i="10"/>
  <c r="R22" i="10"/>
  <c r="Q22" i="10"/>
  <c r="P22" i="10"/>
  <c r="E22" i="10"/>
  <c r="U22" i="10" s="1"/>
  <c r="S21" i="10"/>
  <c r="R21" i="10"/>
  <c r="Q21" i="10"/>
  <c r="P21" i="10"/>
  <c r="E21" i="10"/>
  <c r="U21" i="10" s="1"/>
  <c r="U20" i="10"/>
  <c r="S20" i="10"/>
  <c r="R20" i="10"/>
  <c r="Q20" i="10"/>
  <c r="P20" i="10"/>
  <c r="E20" i="10"/>
  <c r="T20" i="10" s="1"/>
  <c r="U19" i="10"/>
  <c r="T19" i="10"/>
  <c r="S19" i="10"/>
  <c r="R19" i="10"/>
  <c r="Q19" i="10"/>
  <c r="P19" i="10"/>
  <c r="E19" i="10"/>
  <c r="S17" i="10"/>
  <c r="R17" i="10"/>
  <c r="O17" i="10"/>
  <c r="N17" i="10"/>
  <c r="M17" i="10"/>
  <c r="L17" i="10"/>
  <c r="K17" i="10"/>
  <c r="J17" i="10"/>
  <c r="I17" i="10"/>
  <c r="Q17" i="10" s="1"/>
  <c r="H17" i="10"/>
  <c r="P17" i="10" s="1"/>
  <c r="G17" i="10"/>
  <c r="F17" i="10"/>
  <c r="C17" i="10"/>
  <c r="B17" i="10"/>
  <c r="E17" i="10" s="1"/>
  <c r="U16" i="10"/>
  <c r="T16" i="10"/>
  <c r="S16" i="10"/>
  <c r="R16" i="10"/>
  <c r="Q16" i="10"/>
  <c r="P16" i="10"/>
  <c r="E16" i="10"/>
  <c r="U15" i="10"/>
  <c r="T15" i="10"/>
  <c r="S15" i="10"/>
  <c r="R15" i="10"/>
  <c r="Q15" i="10"/>
  <c r="P15" i="10"/>
  <c r="E15" i="10"/>
  <c r="U14" i="10"/>
  <c r="T14" i="10"/>
  <c r="S14" i="10"/>
  <c r="R14" i="10"/>
  <c r="Q14" i="10"/>
  <c r="P14" i="10"/>
  <c r="E14" i="10"/>
  <c r="U13" i="10"/>
  <c r="T13" i="10"/>
  <c r="S13" i="10"/>
  <c r="R13" i="10"/>
  <c r="Q13" i="10"/>
  <c r="P13" i="10"/>
  <c r="E13" i="10"/>
  <c r="U12" i="10"/>
  <c r="T12" i="10"/>
  <c r="S12" i="10"/>
  <c r="R12" i="10"/>
  <c r="Q12" i="10"/>
  <c r="P12" i="10"/>
  <c r="E12" i="10"/>
  <c r="S11" i="10"/>
  <c r="R11" i="10"/>
  <c r="Q11" i="10"/>
  <c r="P11" i="10"/>
  <c r="E11" i="10"/>
  <c r="U11" i="10" s="1"/>
  <c r="S10" i="10"/>
  <c r="R10" i="10"/>
  <c r="Q10" i="10"/>
  <c r="P10" i="10"/>
  <c r="E10" i="10"/>
  <c r="U10" i="10" s="1"/>
  <c r="U9" i="10"/>
  <c r="S9" i="10"/>
  <c r="R9" i="10"/>
  <c r="Q9" i="10"/>
  <c r="P9" i="10"/>
  <c r="E9" i="10"/>
  <c r="U96" i="9"/>
  <c r="T96" i="9"/>
  <c r="S96" i="9"/>
  <c r="R96" i="9"/>
  <c r="Q96" i="9"/>
  <c r="P96" i="9"/>
  <c r="E96" i="9"/>
  <c r="U95" i="9"/>
  <c r="T95" i="9"/>
  <c r="S95" i="9"/>
  <c r="R95" i="9"/>
  <c r="Q95" i="9"/>
  <c r="P95" i="9"/>
  <c r="E95" i="9"/>
  <c r="U94" i="9"/>
  <c r="T94" i="9"/>
  <c r="S94" i="9"/>
  <c r="R94" i="9"/>
  <c r="Q94" i="9"/>
  <c r="P94" i="9"/>
  <c r="E94" i="9"/>
  <c r="U93" i="9"/>
  <c r="T93" i="9"/>
  <c r="S93" i="9"/>
  <c r="R93" i="9"/>
  <c r="Q93" i="9"/>
  <c r="P93" i="9"/>
  <c r="E93" i="9"/>
  <c r="U92" i="9"/>
  <c r="T92" i="9"/>
  <c r="S92" i="9"/>
  <c r="R92" i="9"/>
  <c r="Q92" i="9"/>
  <c r="P92" i="9"/>
  <c r="E92" i="9"/>
  <c r="S91" i="9"/>
  <c r="R91" i="9"/>
  <c r="Q91" i="9"/>
  <c r="P91" i="9"/>
  <c r="E91" i="9"/>
  <c r="U91" i="9" s="1"/>
  <c r="S90" i="9"/>
  <c r="R90" i="9"/>
  <c r="Q90" i="9"/>
  <c r="P90" i="9"/>
  <c r="E90" i="9"/>
  <c r="U90" i="9" s="1"/>
  <c r="U89" i="9"/>
  <c r="S89" i="9"/>
  <c r="R89" i="9"/>
  <c r="Q89" i="9"/>
  <c r="P89" i="9"/>
  <c r="E89" i="9"/>
  <c r="T89" i="9" s="1"/>
  <c r="U88" i="9"/>
  <c r="T88" i="9"/>
  <c r="S88" i="9"/>
  <c r="R88" i="9"/>
  <c r="Q88" i="9"/>
  <c r="P88" i="9"/>
  <c r="E88" i="9"/>
  <c r="V75" i="9"/>
  <c r="O75" i="9"/>
  <c r="N75" i="9"/>
  <c r="M75" i="9"/>
  <c r="L75" i="9"/>
  <c r="K75" i="9"/>
  <c r="J75" i="9"/>
  <c r="I75" i="9"/>
  <c r="H75" i="9"/>
  <c r="G75" i="9"/>
  <c r="F75" i="9"/>
  <c r="C75" i="9"/>
  <c r="B75" i="9"/>
  <c r="E75" i="9" s="1"/>
  <c r="V74" i="9"/>
  <c r="O74" i="9"/>
  <c r="N74" i="9"/>
  <c r="M74" i="9"/>
  <c r="S74" i="9" s="1"/>
  <c r="L74" i="9"/>
  <c r="R74" i="9" s="1"/>
  <c r="K74" i="9"/>
  <c r="J74" i="9"/>
  <c r="I74" i="9"/>
  <c r="Q74" i="9" s="1"/>
  <c r="H74" i="9"/>
  <c r="P74" i="9" s="1"/>
  <c r="G74" i="9"/>
  <c r="F74" i="9"/>
  <c r="E74" i="9"/>
  <c r="C74" i="9"/>
  <c r="B74" i="9"/>
  <c r="V73" i="9"/>
  <c r="O73" i="9"/>
  <c r="S73" i="9" s="1"/>
  <c r="N73" i="9"/>
  <c r="R73" i="9" s="1"/>
  <c r="M73" i="9"/>
  <c r="L73" i="9"/>
  <c r="K73" i="9"/>
  <c r="J73" i="9"/>
  <c r="I73" i="9"/>
  <c r="Q73" i="9" s="1"/>
  <c r="H73" i="9"/>
  <c r="P73" i="9" s="1"/>
  <c r="G73" i="9"/>
  <c r="F73" i="9"/>
  <c r="C73" i="9"/>
  <c r="B73" i="9"/>
  <c r="E73" i="9" s="1"/>
  <c r="U72" i="9"/>
  <c r="T72" i="9"/>
  <c r="S72" i="9"/>
  <c r="R72" i="9"/>
  <c r="Q72" i="9"/>
  <c r="P72" i="9"/>
  <c r="E72" i="9"/>
  <c r="S71" i="9"/>
  <c r="R71" i="9"/>
  <c r="Q71" i="9"/>
  <c r="U71" i="9" s="1"/>
  <c r="P71" i="9"/>
  <c r="T71" i="9" s="1"/>
  <c r="E71" i="9"/>
  <c r="O69" i="9"/>
  <c r="N69" i="9"/>
  <c r="M69" i="9"/>
  <c r="L69" i="9"/>
  <c r="K69" i="9"/>
  <c r="J69" i="9"/>
  <c r="I69" i="9"/>
  <c r="H69" i="9"/>
  <c r="G69" i="9"/>
  <c r="F69" i="9"/>
  <c r="C69" i="9"/>
  <c r="B69" i="9"/>
  <c r="R68" i="9"/>
  <c r="O68" i="9"/>
  <c r="N68" i="9"/>
  <c r="M68" i="9"/>
  <c r="S68" i="9" s="1"/>
  <c r="L68" i="9"/>
  <c r="K68" i="9"/>
  <c r="J68" i="9"/>
  <c r="I68" i="9"/>
  <c r="H68" i="9"/>
  <c r="G68" i="9"/>
  <c r="F68" i="9"/>
  <c r="C68" i="9"/>
  <c r="B68" i="9"/>
  <c r="U67" i="9"/>
  <c r="T67" i="9"/>
  <c r="S67" i="9"/>
  <c r="R67" i="9"/>
  <c r="Q67" i="9"/>
  <c r="P67" i="9"/>
  <c r="E67" i="9"/>
  <c r="U66" i="9"/>
  <c r="T66" i="9"/>
  <c r="S66" i="9"/>
  <c r="R66" i="9"/>
  <c r="Q66" i="9"/>
  <c r="P66" i="9"/>
  <c r="E66" i="9"/>
  <c r="S65" i="9"/>
  <c r="R65" i="9"/>
  <c r="Q65" i="9"/>
  <c r="P65" i="9"/>
  <c r="E65" i="9"/>
  <c r="U65" i="9" s="1"/>
  <c r="S64" i="9"/>
  <c r="R64" i="9"/>
  <c r="Q64" i="9"/>
  <c r="P64" i="9"/>
  <c r="E64" i="9"/>
  <c r="U64" i="9" s="1"/>
  <c r="S63" i="9"/>
  <c r="R63" i="9"/>
  <c r="Q63" i="9"/>
  <c r="P63" i="9"/>
  <c r="E63" i="9"/>
  <c r="U63" i="9" s="1"/>
  <c r="O61" i="9"/>
  <c r="N61" i="9"/>
  <c r="M61" i="9"/>
  <c r="S61" i="9" s="1"/>
  <c r="L61" i="9"/>
  <c r="R61" i="9" s="1"/>
  <c r="K61" i="9"/>
  <c r="J61" i="9"/>
  <c r="I61" i="9"/>
  <c r="H61" i="9"/>
  <c r="C61" i="9"/>
  <c r="B61" i="9"/>
  <c r="U60" i="9"/>
  <c r="T60" i="9"/>
  <c r="S60" i="9"/>
  <c r="R60" i="9"/>
  <c r="Q60" i="9"/>
  <c r="P60" i="9"/>
  <c r="E60" i="9"/>
  <c r="U59" i="9"/>
  <c r="T59" i="9"/>
  <c r="S59" i="9"/>
  <c r="R59" i="9"/>
  <c r="Q59" i="9"/>
  <c r="P59" i="9"/>
  <c r="E59" i="9"/>
  <c r="U58" i="9"/>
  <c r="S58" i="9"/>
  <c r="R58" i="9"/>
  <c r="Q58" i="9"/>
  <c r="P58" i="9"/>
  <c r="E58" i="9"/>
  <c r="T58" i="9" s="1"/>
  <c r="U57" i="9"/>
  <c r="T57" i="9"/>
  <c r="S57" i="9"/>
  <c r="R57" i="9"/>
  <c r="Q57" i="9"/>
  <c r="P57" i="9"/>
  <c r="E57" i="9"/>
  <c r="R55" i="9"/>
  <c r="O55" i="9"/>
  <c r="N55" i="9"/>
  <c r="M55" i="9"/>
  <c r="S55" i="9" s="1"/>
  <c r="L55" i="9"/>
  <c r="K55" i="9"/>
  <c r="J55" i="9"/>
  <c r="I55" i="9"/>
  <c r="H55" i="9"/>
  <c r="G55" i="9"/>
  <c r="F55" i="9"/>
  <c r="C55" i="9"/>
  <c r="B55" i="9"/>
  <c r="U54" i="9"/>
  <c r="T54" i="9"/>
  <c r="S54" i="9"/>
  <c r="R54" i="9"/>
  <c r="Q54" i="9"/>
  <c r="P54" i="9"/>
  <c r="E54" i="9"/>
  <c r="S53" i="9"/>
  <c r="R53" i="9"/>
  <c r="Q53" i="9"/>
  <c r="P53" i="9"/>
  <c r="E53" i="9"/>
  <c r="U53" i="9" s="1"/>
  <c r="S52" i="9"/>
  <c r="R52" i="9"/>
  <c r="Q52" i="9"/>
  <c r="P52" i="9"/>
  <c r="E52" i="9"/>
  <c r="U52" i="9" s="1"/>
  <c r="U51" i="9"/>
  <c r="S51" i="9"/>
  <c r="R51" i="9"/>
  <c r="Q51" i="9"/>
  <c r="P51" i="9"/>
  <c r="E51" i="9"/>
  <c r="T51" i="9" s="1"/>
  <c r="S50" i="9"/>
  <c r="R50" i="9"/>
  <c r="Q50" i="9"/>
  <c r="P50" i="9"/>
  <c r="E50" i="9"/>
  <c r="U50" i="9" s="1"/>
  <c r="S49" i="9"/>
  <c r="R49" i="9"/>
  <c r="Q49" i="9"/>
  <c r="P49" i="9"/>
  <c r="E49" i="9"/>
  <c r="U49" i="9" s="1"/>
  <c r="U48" i="9"/>
  <c r="T48" i="9"/>
  <c r="S48" i="9"/>
  <c r="R48" i="9"/>
  <c r="Q48" i="9"/>
  <c r="P48" i="9"/>
  <c r="E48" i="9"/>
  <c r="U47" i="9"/>
  <c r="T47" i="9"/>
  <c r="S47" i="9"/>
  <c r="R47" i="9"/>
  <c r="Q47" i="9"/>
  <c r="P47" i="9"/>
  <c r="E47" i="9"/>
  <c r="U46" i="9"/>
  <c r="T46" i="9"/>
  <c r="S46" i="9"/>
  <c r="R46" i="9"/>
  <c r="Q46" i="9"/>
  <c r="P46" i="9"/>
  <c r="E46" i="9"/>
  <c r="S45" i="9"/>
  <c r="R45" i="9"/>
  <c r="Q45" i="9"/>
  <c r="P45" i="9"/>
  <c r="E45" i="9"/>
  <c r="U45" i="9" s="1"/>
  <c r="S44" i="9"/>
  <c r="R44" i="9"/>
  <c r="Q44" i="9"/>
  <c r="P44" i="9"/>
  <c r="E44" i="9"/>
  <c r="U44" i="9" s="1"/>
  <c r="O42" i="9"/>
  <c r="N42" i="9"/>
  <c r="M42" i="9"/>
  <c r="S42" i="9" s="1"/>
  <c r="L42" i="9"/>
  <c r="R42" i="9" s="1"/>
  <c r="K42" i="9"/>
  <c r="J42" i="9"/>
  <c r="I42" i="9"/>
  <c r="H42" i="9"/>
  <c r="G42" i="9"/>
  <c r="F42" i="9"/>
  <c r="C42" i="9"/>
  <c r="B42" i="9"/>
  <c r="S41" i="9"/>
  <c r="R41" i="9"/>
  <c r="Q41" i="9"/>
  <c r="P41" i="9"/>
  <c r="E41" i="9"/>
  <c r="U41" i="9" s="1"/>
  <c r="U40" i="9"/>
  <c r="S40" i="9"/>
  <c r="R40" i="9"/>
  <c r="Q40" i="9"/>
  <c r="P40" i="9"/>
  <c r="E40" i="9"/>
  <c r="T40" i="9" s="1"/>
  <c r="U39" i="9"/>
  <c r="T39" i="9"/>
  <c r="S39" i="9"/>
  <c r="R39" i="9"/>
  <c r="Q39" i="9"/>
  <c r="P39" i="9"/>
  <c r="E39" i="9"/>
  <c r="U38" i="9"/>
  <c r="T38" i="9"/>
  <c r="S38" i="9"/>
  <c r="R38" i="9"/>
  <c r="Q38" i="9"/>
  <c r="P38" i="9"/>
  <c r="E38" i="9"/>
  <c r="U37" i="9"/>
  <c r="T37" i="9"/>
  <c r="S37" i="9"/>
  <c r="R37" i="9"/>
  <c r="Q37" i="9"/>
  <c r="P37" i="9"/>
  <c r="E37" i="9"/>
  <c r="R35" i="9"/>
  <c r="O35" i="9"/>
  <c r="S35" i="9" s="1"/>
  <c r="N35" i="9"/>
  <c r="M35" i="9"/>
  <c r="L35" i="9"/>
  <c r="K35" i="9"/>
  <c r="J35" i="9"/>
  <c r="I35" i="9"/>
  <c r="Q35" i="9" s="1"/>
  <c r="H35" i="9"/>
  <c r="P35" i="9" s="1"/>
  <c r="G35" i="9"/>
  <c r="F35" i="9"/>
  <c r="C35" i="9"/>
  <c r="B35" i="9"/>
  <c r="E35" i="9" s="1"/>
  <c r="U34" i="9"/>
  <c r="T34" i="9"/>
  <c r="S34" i="9"/>
  <c r="R34" i="9"/>
  <c r="Q34" i="9"/>
  <c r="P34" i="9"/>
  <c r="E34" i="9"/>
  <c r="O32" i="9"/>
  <c r="S32" i="9" s="1"/>
  <c r="N32" i="9"/>
  <c r="R32" i="9" s="1"/>
  <c r="M32" i="9"/>
  <c r="L32" i="9"/>
  <c r="K32" i="9"/>
  <c r="J32" i="9"/>
  <c r="I32" i="9"/>
  <c r="H32" i="9"/>
  <c r="G32" i="9"/>
  <c r="F32" i="9"/>
  <c r="C32" i="9"/>
  <c r="B32" i="9"/>
  <c r="E32" i="9" s="1"/>
  <c r="U31" i="9"/>
  <c r="T31" i="9"/>
  <c r="S31" i="9"/>
  <c r="R31" i="9"/>
  <c r="Q31" i="9"/>
  <c r="P31" i="9"/>
  <c r="E31" i="9"/>
  <c r="U30" i="9"/>
  <c r="T30" i="9"/>
  <c r="S30" i="9"/>
  <c r="R30" i="9"/>
  <c r="Q30" i="9"/>
  <c r="P30" i="9"/>
  <c r="E30" i="9"/>
  <c r="S29" i="9"/>
  <c r="R29" i="9"/>
  <c r="Q29" i="9"/>
  <c r="P29" i="9"/>
  <c r="E29" i="9"/>
  <c r="U29" i="9" s="1"/>
  <c r="S28" i="9"/>
  <c r="R28" i="9"/>
  <c r="Q28" i="9"/>
  <c r="P28" i="9"/>
  <c r="E28" i="9"/>
  <c r="U28" i="9" s="1"/>
  <c r="O26" i="9"/>
  <c r="N26" i="9"/>
  <c r="M26" i="9"/>
  <c r="S26" i="9" s="1"/>
  <c r="L26" i="9"/>
  <c r="R26" i="9" s="1"/>
  <c r="K26" i="9"/>
  <c r="J26" i="9"/>
  <c r="I26" i="9"/>
  <c r="H26" i="9"/>
  <c r="G26" i="9"/>
  <c r="F26" i="9"/>
  <c r="C26" i="9"/>
  <c r="E26" i="9" s="1"/>
  <c r="B26" i="9"/>
  <c r="S25" i="9"/>
  <c r="R25" i="9"/>
  <c r="Q25" i="9"/>
  <c r="P25" i="9"/>
  <c r="E25" i="9"/>
  <c r="U25" i="9" s="1"/>
  <c r="S24" i="9"/>
  <c r="R24" i="9"/>
  <c r="Q24" i="9"/>
  <c r="P24" i="9"/>
  <c r="E24" i="9"/>
  <c r="U24" i="9" s="1"/>
  <c r="U23" i="9"/>
  <c r="S23" i="9"/>
  <c r="R23" i="9"/>
  <c r="Q23" i="9"/>
  <c r="P23" i="9"/>
  <c r="E23" i="9"/>
  <c r="T23" i="9" s="1"/>
  <c r="U22" i="9"/>
  <c r="T22" i="9"/>
  <c r="S22" i="9"/>
  <c r="R22" i="9"/>
  <c r="Q22" i="9"/>
  <c r="P22" i="9"/>
  <c r="E22" i="9"/>
  <c r="U21" i="9"/>
  <c r="T21" i="9"/>
  <c r="S21" i="9"/>
  <c r="R21" i="9"/>
  <c r="Q21" i="9"/>
  <c r="P21" i="9"/>
  <c r="E21" i="9"/>
  <c r="U20" i="9"/>
  <c r="T20" i="9"/>
  <c r="S20" i="9"/>
  <c r="R20" i="9"/>
  <c r="Q20" i="9"/>
  <c r="P20" i="9"/>
  <c r="E20" i="9"/>
  <c r="U19" i="9"/>
  <c r="T19" i="9"/>
  <c r="S19" i="9"/>
  <c r="R19" i="9"/>
  <c r="Q19" i="9"/>
  <c r="P19" i="9"/>
  <c r="E19" i="9"/>
  <c r="O17" i="9"/>
  <c r="S17" i="9" s="1"/>
  <c r="N17" i="9"/>
  <c r="R17" i="9" s="1"/>
  <c r="M17" i="9"/>
  <c r="L17" i="9"/>
  <c r="K17" i="9"/>
  <c r="J17" i="9"/>
  <c r="I17" i="9"/>
  <c r="Q17" i="9" s="1"/>
  <c r="H17" i="9"/>
  <c r="P17" i="9" s="1"/>
  <c r="G17" i="9"/>
  <c r="F17" i="9"/>
  <c r="C17" i="9"/>
  <c r="B17" i="9"/>
  <c r="E17" i="9" s="1"/>
  <c r="U16" i="9"/>
  <c r="T16" i="9"/>
  <c r="S16" i="9"/>
  <c r="R16" i="9"/>
  <c r="Q16" i="9"/>
  <c r="P16" i="9"/>
  <c r="E16" i="9"/>
  <c r="U15" i="9"/>
  <c r="T15" i="9"/>
  <c r="S15" i="9"/>
  <c r="R15" i="9"/>
  <c r="Q15" i="9"/>
  <c r="P15" i="9"/>
  <c r="E15" i="9"/>
  <c r="S14" i="9"/>
  <c r="R14" i="9"/>
  <c r="Q14" i="9"/>
  <c r="P14" i="9"/>
  <c r="E14" i="9"/>
  <c r="U14" i="9" s="1"/>
  <c r="S13" i="9"/>
  <c r="R13" i="9"/>
  <c r="Q13" i="9"/>
  <c r="P13" i="9"/>
  <c r="E13" i="9"/>
  <c r="U13" i="9" s="1"/>
  <c r="U12" i="9"/>
  <c r="S12" i="9"/>
  <c r="R12" i="9"/>
  <c r="Q12" i="9"/>
  <c r="P12" i="9"/>
  <c r="E12" i="9"/>
  <c r="T12" i="9" s="1"/>
  <c r="U11" i="9"/>
  <c r="T11" i="9"/>
  <c r="S11" i="9"/>
  <c r="R11" i="9"/>
  <c r="Q11" i="9"/>
  <c r="P11" i="9"/>
  <c r="E11" i="9"/>
  <c r="T10" i="9"/>
  <c r="S10" i="9"/>
  <c r="R10" i="9"/>
  <c r="Q10" i="9"/>
  <c r="P10" i="9"/>
  <c r="E10" i="9"/>
  <c r="U10" i="9" s="1"/>
  <c r="U9" i="9"/>
  <c r="T9" i="9"/>
  <c r="S9" i="9"/>
  <c r="R9" i="9"/>
  <c r="Q9" i="9"/>
  <c r="P9" i="9"/>
  <c r="E9" i="9"/>
  <c r="U96" i="8"/>
  <c r="T96" i="8"/>
  <c r="S96" i="8"/>
  <c r="R96" i="8"/>
  <c r="Q96" i="8"/>
  <c r="P96" i="8"/>
  <c r="E96" i="8"/>
  <c r="U95" i="8"/>
  <c r="T95" i="8"/>
  <c r="S95" i="8"/>
  <c r="R95" i="8"/>
  <c r="Q95" i="8"/>
  <c r="P95" i="8"/>
  <c r="E95" i="8"/>
  <c r="S94" i="8"/>
  <c r="R94" i="8"/>
  <c r="Q94" i="8"/>
  <c r="P94" i="8"/>
  <c r="E94" i="8"/>
  <c r="U94" i="8" s="1"/>
  <c r="S93" i="8"/>
  <c r="R93" i="8"/>
  <c r="Q93" i="8"/>
  <c r="P93" i="8"/>
  <c r="E93" i="8"/>
  <c r="U93" i="8" s="1"/>
  <c r="U92" i="8"/>
  <c r="S92" i="8"/>
  <c r="R92" i="8"/>
  <c r="Q92" i="8"/>
  <c r="P92" i="8"/>
  <c r="E92" i="8"/>
  <c r="T92" i="8" s="1"/>
  <c r="U91" i="8"/>
  <c r="T91" i="8"/>
  <c r="S91" i="8"/>
  <c r="R91" i="8"/>
  <c r="Q91" i="8"/>
  <c r="P91" i="8"/>
  <c r="E91" i="8"/>
  <c r="T90" i="8"/>
  <c r="S90" i="8"/>
  <c r="R90" i="8"/>
  <c r="Q90" i="8"/>
  <c r="P90" i="8"/>
  <c r="E90" i="8"/>
  <c r="U90" i="8" s="1"/>
  <c r="U89" i="8"/>
  <c r="T89" i="8"/>
  <c r="S89" i="8"/>
  <c r="R89" i="8"/>
  <c r="Q89" i="8"/>
  <c r="P89" i="8"/>
  <c r="E89" i="8"/>
  <c r="U88" i="8"/>
  <c r="T88" i="8"/>
  <c r="S88" i="8"/>
  <c r="R88" i="8"/>
  <c r="R87" i="8" s="1"/>
  <c r="Q88" i="8"/>
  <c r="P88" i="8"/>
  <c r="E88" i="8"/>
  <c r="W75" i="8"/>
  <c r="V75" i="8"/>
  <c r="O75" i="8"/>
  <c r="N75" i="8"/>
  <c r="M75" i="8"/>
  <c r="L75" i="8"/>
  <c r="K75" i="8"/>
  <c r="J75" i="8"/>
  <c r="I75" i="8"/>
  <c r="H75" i="8"/>
  <c r="G75" i="8"/>
  <c r="F75" i="8"/>
  <c r="C75" i="8"/>
  <c r="B75" i="8"/>
  <c r="S74" i="8"/>
  <c r="R74" i="8"/>
  <c r="O74" i="8"/>
  <c r="N74" i="8"/>
  <c r="M74" i="8"/>
  <c r="L74" i="8"/>
  <c r="K74" i="8"/>
  <c r="J74" i="8"/>
  <c r="I74" i="8"/>
  <c r="Q74" i="8" s="1"/>
  <c r="H74" i="8"/>
  <c r="P74" i="8" s="1"/>
  <c r="G74" i="8"/>
  <c r="F74" i="8"/>
  <c r="C74" i="8"/>
  <c r="B74" i="8"/>
  <c r="E74" i="8" s="1"/>
  <c r="S73" i="8"/>
  <c r="R73" i="8"/>
  <c r="O73" i="8"/>
  <c r="N73" i="8"/>
  <c r="M73" i="8"/>
  <c r="L73" i="8"/>
  <c r="K73" i="8"/>
  <c r="J73" i="8"/>
  <c r="I73" i="8"/>
  <c r="Q73" i="8" s="1"/>
  <c r="H73" i="8"/>
  <c r="P73" i="8" s="1"/>
  <c r="G73" i="8"/>
  <c r="F73" i="8"/>
  <c r="C73" i="8"/>
  <c r="B73" i="8"/>
  <c r="E73" i="8" s="1"/>
  <c r="U72" i="8"/>
  <c r="S72" i="8"/>
  <c r="R72" i="8"/>
  <c r="Q72" i="8"/>
  <c r="P72" i="8"/>
  <c r="E72" i="8"/>
  <c r="T72" i="8" s="1"/>
  <c r="U71" i="8"/>
  <c r="T71" i="8"/>
  <c r="S71" i="8"/>
  <c r="R71" i="8"/>
  <c r="Q71" i="8"/>
  <c r="P71" i="8"/>
  <c r="E71" i="8"/>
  <c r="W69" i="8"/>
  <c r="V69" i="8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Q68" i="8" s="1"/>
  <c r="H68" i="8"/>
  <c r="P68" i="8" s="1"/>
  <c r="G68" i="8"/>
  <c r="F68" i="8"/>
  <c r="C68" i="8"/>
  <c r="B68" i="8"/>
  <c r="E68" i="8" s="1"/>
  <c r="S67" i="8"/>
  <c r="R67" i="8"/>
  <c r="Q67" i="8"/>
  <c r="P67" i="8"/>
  <c r="E67" i="8"/>
  <c r="U67" i="8" s="1"/>
  <c r="S66" i="8"/>
  <c r="R66" i="8"/>
  <c r="Q66" i="8"/>
  <c r="P66" i="8"/>
  <c r="E66" i="8"/>
  <c r="U66" i="8" s="1"/>
  <c r="U65" i="8"/>
  <c r="S65" i="8"/>
  <c r="R65" i="8"/>
  <c r="Q65" i="8"/>
  <c r="P65" i="8"/>
  <c r="E65" i="8"/>
  <c r="T65" i="8" s="1"/>
  <c r="U64" i="8"/>
  <c r="T64" i="8"/>
  <c r="S64" i="8"/>
  <c r="R64" i="8"/>
  <c r="Q64" i="8"/>
  <c r="P64" i="8"/>
  <c r="E64" i="8"/>
  <c r="S63" i="8"/>
  <c r="R63" i="8"/>
  <c r="Q63" i="8"/>
  <c r="P63" i="8"/>
  <c r="E63" i="8"/>
  <c r="U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U60" i="8"/>
  <c r="S60" i="8"/>
  <c r="R60" i="8"/>
  <c r="Q60" i="8"/>
  <c r="P60" i="8"/>
  <c r="E60" i="8"/>
  <c r="T60" i="8" s="1"/>
  <c r="U59" i="8"/>
  <c r="T59" i="8"/>
  <c r="S59" i="8"/>
  <c r="R59" i="8"/>
  <c r="Q59" i="8"/>
  <c r="P59" i="8"/>
  <c r="E59" i="8"/>
  <c r="S58" i="8"/>
  <c r="R58" i="8"/>
  <c r="Q58" i="8"/>
  <c r="P58" i="8"/>
  <c r="E58" i="8"/>
  <c r="U58" i="8" s="1"/>
  <c r="S57" i="8"/>
  <c r="R57" i="8"/>
  <c r="Q57" i="8"/>
  <c r="P57" i="8"/>
  <c r="E57" i="8"/>
  <c r="U57" i="8" s="1"/>
  <c r="O55" i="8"/>
  <c r="N55" i="8"/>
  <c r="M55" i="8"/>
  <c r="S55" i="8" s="1"/>
  <c r="L55" i="8"/>
  <c r="R55" i="8" s="1"/>
  <c r="K55" i="8"/>
  <c r="J55" i="8"/>
  <c r="I55" i="8"/>
  <c r="H55" i="8"/>
  <c r="G55" i="8"/>
  <c r="F55" i="8"/>
  <c r="C55" i="8"/>
  <c r="B55" i="8"/>
  <c r="S54" i="8"/>
  <c r="R54" i="8"/>
  <c r="Q54" i="8"/>
  <c r="P54" i="8"/>
  <c r="E54" i="8"/>
  <c r="U54" i="8" s="1"/>
  <c r="U53" i="8"/>
  <c r="S53" i="8"/>
  <c r="R53" i="8"/>
  <c r="Q53" i="8"/>
  <c r="P53" i="8"/>
  <c r="E53" i="8"/>
  <c r="T53" i="8" s="1"/>
  <c r="T52" i="8"/>
  <c r="S52" i="8"/>
  <c r="R52" i="8"/>
  <c r="Q52" i="8"/>
  <c r="P52" i="8"/>
  <c r="E52" i="8"/>
  <c r="U52" i="8" s="1"/>
  <c r="S51" i="8"/>
  <c r="R51" i="8"/>
  <c r="Q51" i="8"/>
  <c r="P51" i="8"/>
  <c r="E51" i="8"/>
  <c r="U51" i="8" s="1"/>
  <c r="U50" i="8"/>
  <c r="S50" i="8"/>
  <c r="R50" i="8"/>
  <c r="Q50" i="8"/>
  <c r="P50" i="8"/>
  <c r="E50" i="8"/>
  <c r="T50" i="8" s="1"/>
  <c r="U49" i="8"/>
  <c r="S49" i="8"/>
  <c r="R49" i="8"/>
  <c r="Q49" i="8"/>
  <c r="P49" i="8"/>
  <c r="E49" i="8"/>
  <c r="T49" i="8" s="1"/>
  <c r="U48" i="8"/>
  <c r="T48" i="8"/>
  <c r="S48" i="8"/>
  <c r="R48" i="8"/>
  <c r="Q48" i="8"/>
  <c r="P48" i="8"/>
  <c r="E48" i="8"/>
  <c r="S47" i="8"/>
  <c r="R47" i="8"/>
  <c r="Q47" i="8"/>
  <c r="P47" i="8"/>
  <c r="E47" i="8"/>
  <c r="U47" i="8" s="1"/>
  <c r="S46" i="8"/>
  <c r="R46" i="8"/>
  <c r="Q46" i="8"/>
  <c r="P46" i="8"/>
  <c r="E46" i="8"/>
  <c r="U46" i="8" s="1"/>
  <c r="U45" i="8"/>
  <c r="S45" i="8"/>
  <c r="R45" i="8"/>
  <c r="Q45" i="8"/>
  <c r="P45" i="8"/>
  <c r="E45" i="8"/>
  <c r="U44" i="8"/>
  <c r="T44" i="8"/>
  <c r="S44" i="8"/>
  <c r="R44" i="8"/>
  <c r="Q44" i="8"/>
  <c r="P44" i="8"/>
  <c r="E44" i="8"/>
  <c r="O42" i="8"/>
  <c r="N42" i="8"/>
  <c r="M42" i="8"/>
  <c r="S42" i="8" s="1"/>
  <c r="L42" i="8"/>
  <c r="R42" i="8" s="1"/>
  <c r="K42" i="8"/>
  <c r="J42" i="8"/>
  <c r="I42" i="8"/>
  <c r="H42" i="8"/>
  <c r="G42" i="8"/>
  <c r="F42" i="8"/>
  <c r="C42" i="8"/>
  <c r="B42" i="8"/>
  <c r="E42" i="8" s="1"/>
  <c r="U41" i="8"/>
  <c r="T41" i="8"/>
  <c r="S41" i="8"/>
  <c r="R41" i="8"/>
  <c r="Q41" i="8"/>
  <c r="P41" i="8"/>
  <c r="E41" i="8"/>
  <c r="T40" i="8"/>
  <c r="S40" i="8"/>
  <c r="R40" i="8"/>
  <c r="Q40" i="8"/>
  <c r="P40" i="8"/>
  <c r="E40" i="8"/>
  <c r="U40" i="8" s="1"/>
  <c r="U39" i="8"/>
  <c r="T39" i="8"/>
  <c r="S39" i="8"/>
  <c r="R39" i="8"/>
  <c r="Q39" i="8"/>
  <c r="P39" i="8"/>
  <c r="E39" i="8"/>
  <c r="U38" i="8"/>
  <c r="T38" i="8"/>
  <c r="S38" i="8"/>
  <c r="R38" i="8"/>
  <c r="Q38" i="8"/>
  <c r="P38" i="8"/>
  <c r="E38" i="8"/>
  <c r="S37" i="8"/>
  <c r="R37" i="8"/>
  <c r="Q37" i="8"/>
  <c r="U37" i="8" s="1"/>
  <c r="P37" i="8"/>
  <c r="T37" i="8" s="1"/>
  <c r="E37" i="8"/>
  <c r="R35" i="8"/>
  <c r="O35" i="8"/>
  <c r="N35" i="8"/>
  <c r="M35" i="8"/>
  <c r="S35" i="8" s="1"/>
  <c r="L35" i="8"/>
  <c r="K35" i="8"/>
  <c r="J35" i="8"/>
  <c r="I35" i="8"/>
  <c r="Q35" i="8" s="1"/>
  <c r="H35" i="8"/>
  <c r="P35" i="8" s="1"/>
  <c r="G35" i="8"/>
  <c r="F35" i="8"/>
  <c r="E35" i="8"/>
  <c r="C35" i="8"/>
  <c r="B35" i="8"/>
  <c r="S34" i="8"/>
  <c r="R34" i="8"/>
  <c r="Q34" i="8"/>
  <c r="U34" i="8" s="1"/>
  <c r="P34" i="8"/>
  <c r="T34" i="8" s="1"/>
  <c r="E34" i="8"/>
  <c r="O32" i="8"/>
  <c r="N32" i="8"/>
  <c r="M32" i="8"/>
  <c r="S32" i="8" s="1"/>
  <c r="L32" i="8"/>
  <c r="R32" i="8" s="1"/>
  <c r="K32" i="8"/>
  <c r="J32" i="8"/>
  <c r="I32" i="8"/>
  <c r="H32" i="8"/>
  <c r="G32" i="8"/>
  <c r="F32" i="8"/>
  <c r="C32" i="8"/>
  <c r="E32" i="8" s="1"/>
  <c r="B32" i="8"/>
  <c r="U31" i="8"/>
  <c r="T31" i="8"/>
  <c r="S31" i="8"/>
  <c r="R31" i="8"/>
  <c r="Q31" i="8"/>
  <c r="P31" i="8"/>
  <c r="E31" i="8"/>
  <c r="S30" i="8"/>
  <c r="R30" i="8"/>
  <c r="Q30" i="8"/>
  <c r="P30" i="8"/>
  <c r="E30" i="8"/>
  <c r="U30" i="8" s="1"/>
  <c r="S29" i="8"/>
  <c r="R29" i="8"/>
  <c r="Q29" i="8"/>
  <c r="P29" i="8"/>
  <c r="E29" i="8"/>
  <c r="U29" i="8" s="1"/>
  <c r="S28" i="8"/>
  <c r="R28" i="8"/>
  <c r="Q28" i="8"/>
  <c r="P28" i="8"/>
  <c r="E28" i="8"/>
  <c r="T28" i="8" s="1"/>
  <c r="W26" i="8"/>
  <c r="V26" i="8"/>
  <c r="O26" i="8"/>
  <c r="N26" i="8"/>
  <c r="M26" i="8"/>
  <c r="S26" i="8" s="1"/>
  <c r="L26" i="8"/>
  <c r="R26" i="8" s="1"/>
  <c r="K26" i="8"/>
  <c r="J26" i="8"/>
  <c r="I26" i="8"/>
  <c r="H26" i="8"/>
  <c r="G26" i="8"/>
  <c r="F26" i="8"/>
  <c r="C26" i="8"/>
  <c r="B26" i="8"/>
  <c r="E26" i="8" s="1"/>
  <c r="S25" i="8"/>
  <c r="R25" i="8"/>
  <c r="Q25" i="8"/>
  <c r="P25" i="8"/>
  <c r="E25" i="8"/>
  <c r="U25" i="8" s="1"/>
  <c r="S24" i="8"/>
  <c r="R24" i="8"/>
  <c r="Q24" i="8"/>
  <c r="P24" i="8"/>
  <c r="E24" i="8"/>
  <c r="U24" i="8" s="1"/>
  <c r="U23" i="8"/>
  <c r="S23" i="8"/>
  <c r="R23" i="8"/>
  <c r="Q23" i="8"/>
  <c r="P23" i="8"/>
  <c r="E23" i="8"/>
  <c r="T23" i="8" s="1"/>
  <c r="U22" i="8"/>
  <c r="T22" i="8"/>
  <c r="S22" i="8"/>
  <c r="R22" i="8"/>
  <c r="Q22" i="8"/>
  <c r="P22" i="8"/>
  <c r="E22" i="8"/>
  <c r="T21" i="8"/>
  <c r="S21" i="8"/>
  <c r="R21" i="8"/>
  <c r="Q21" i="8"/>
  <c r="P21" i="8"/>
  <c r="E21" i="8"/>
  <c r="U21" i="8" s="1"/>
  <c r="U20" i="8"/>
  <c r="T20" i="8"/>
  <c r="S20" i="8"/>
  <c r="R20" i="8"/>
  <c r="Q20" i="8"/>
  <c r="P20" i="8"/>
  <c r="E20" i="8"/>
  <c r="U19" i="8"/>
  <c r="T19" i="8"/>
  <c r="S19" i="8"/>
  <c r="R19" i="8"/>
  <c r="Q19" i="8"/>
  <c r="P19" i="8"/>
  <c r="E19" i="8"/>
  <c r="O17" i="8"/>
  <c r="S17" i="8" s="1"/>
  <c r="N17" i="8"/>
  <c r="R17" i="8" s="1"/>
  <c r="M17" i="8"/>
  <c r="L17" i="8"/>
  <c r="K17" i="8"/>
  <c r="J17" i="8"/>
  <c r="I17" i="8"/>
  <c r="Q17" i="8" s="1"/>
  <c r="H17" i="8"/>
  <c r="P17" i="8" s="1"/>
  <c r="G17" i="8"/>
  <c r="F17" i="8"/>
  <c r="C17" i="8"/>
  <c r="B17" i="8"/>
  <c r="E17" i="8" s="1"/>
  <c r="U16" i="8"/>
  <c r="T16" i="8"/>
  <c r="S16" i="8"/>
  <c r="R16" i="8"/>
  <c r="Q16" i="8"/>
  <c r="P16" i="8"/>
  <c r="E16" i="8"/>
  <c r="U15" i="8"/>
  <c r="T15" i="8"/>
  <c r="S15" i="8"/>
  <c r="R15" i="8"/>
  <c r="Q15" i="8"/>
  <c r="P15" i="8"/>
  <c r="E15" i="8"/>
  <c r="S14" i="8"/>
  <c r="R14" i="8"/>
  <c r="Q14" i="8"/>
  <c r="P14" i="8"/>
  <c r="E14" i="8"/>
  <c r="U14" i="8" s="1"/>
  <c r="S13" i="8"/>
  <c r="R13" i="8"/>
  <c r="Q13" i="8"/>
  <c r="P13" i="8"/>
  <c r="E13" i="8"/>
  <c r="U13" i="8" s="1"/>
  <c r="U12" i="8"/>
  <c r="S12" i="8"/>
  <c r="R12" i="8"/>
  <c r="Q12" i="8"/>
  <c r="P12" i="8"/>
  <c r="E12" i="8"/>
  <c r="T12" i="8" s="1"/>
  <c r="U11" i="8"/>
  <c r="T11" i="8"/>
  <c r="S11" i="8"/>
  <c r="R11" i="8"/>
  <c r="Q11" i="8"/>
  <c r="P11" i="8"/>
  <c r="E11" i="8"/>
  <c r="T10" i="8"/>
  <c r="S10" i="8"/>
  <c r="R10" i="8"/>
  <c r="Q10" i="8"/>
  <c r="P10" i="8"/>
  <c r="E10" i="8"/>
  <c r="U10" i="8" s="1"/>
  <c r="U9" i="8"/>
  <c r="T9" i="8"/>
  <c r="S9" i="8"/>
  <c r="R9" i="8"/>
  <c r="Q9" i="8"/>
  <c r="P9" i="8"/>
  <c r="E9" i="8"/>
  <c r="U96" i="7"/>
  <c r="T96" i="7"/>
  <c r="S96" i="7"/>
  <c r="R96" i="7"/>
  <c r="Q96" i="7"/>
  <c r="P96" i="7"/>
  <c r="E96" i="7"/>
  <c r="U95" i="7"/>
  <c r="T95" i="7"/>
  <c r="S95" i="7"/>
  <c r="R95" i="7"/>
  <c r="Q95" i="7"/>
  <c r="P95" i="7"/>
  <c r="E95" i="7"/>
  <c r="S94" i="7"/>
  <c r="R94" i="7"/>
  <c r="Q94" i="7"/>
  <c r="P94" i="7"/>
  <c r="E94" i="7"/>
  <c r="U94" i="7" s="1"/>
  <c r="S93" i="7"/>
  <c r="R93" i="7"/>
  <c r="Q93" i="7"/>
  <c r="P93" i="7"/>
  <c r="E93" i="7"/>
  <c r="U93" i="7" s="1"/>
  <c r="U92" i="7"/>
  <c r="S92" i="7"/>
  <c r="R92" i="7"/>
  <c r="Q92" i="7"/>
  <c r="P92" i="7"/>
  <c r="E92" i="7"/>
  <c r="T92" i="7" s="1"/>
  <c r="U91" i="7"/>
  <c r="T91" i="7"/>
  <c r="S91" i="7"/>
  <c r="R91" i="7"/>
  <c r="Q91" i="7"/>
  <c r="P91" i="7"/>
  <c r="E91" i="7"/>
  <c r="T90" i="7"/>
  <c r="S90" i="7"/>
  <c r="R90" i="7"/>
  <c r="Q90" i="7"/>
  <c r="P90" i="7"/>
  <c r="E90" i="7"/>
  <c r="U90" i="7" s="1"/>
  <c r="U89" i="7"/>
  <c r="T89" i="7"/>
  <c r="S89" i="7"/>
  <c r="R89" i="7"/>
  <c r="Q89" i="7"/>
  <c r="P89" i="7"/>
  <c r="E89" i="7"/>
  <c r="U88" i="7"/>
  <c r="T88" i="7"/>
  <c r="S88" i="7"/>
  <c r="R88" i="7"/>
  <c r="R87" i="7" s="1"/>
  <c r="Q88" i="7"/>
  <c r="Q87" i="7" s="1"/>
  <c r="P88" i="7"/>
  <c r="E88" i="7"/>
  <c r="O75" i="7"/>
  <c r="N75" i="7"/>
  <c r="M75" i="7"/>
  <c r="S75" i="7" s="1"/>
  <c r="L75" i="7"/>
  <c r="K75" i="7"/>
  <c r="J75" i="7"/>
  <c r="I75" i="7"/>
  <c r="Q75" i="7" s="1"/>
  <c r="H75" i="7"/>
  <c r="G75" i="7"/>
  <c r="F75" i="7"/>
  <c r="C75" i="7"/>
  <c r="B75" i="7"/>
  <c r="S74" i="7"/>
  <c r="R74" i="7"/>
  <c r="O74" i="7"/>
  <c r="N74" i="7"/>
  <c r="M74" i="7"/>
  <c r="L74" i="7"/>
  <c r="K74" i="7"/>
  <c r="J74" i="7"/>
  <c r="I74" i="7"/>
  <c r="Q74" i="7" s="1"/>
  <c r="H74" i="7"/>
  <c r="P74" i="7" s="1"/>
  <c r="G74" i="7"/>
  <c r="F74" i="7"/>
  <c r="C74" i="7"/>
  <c r="B74" i="7"/>
  <c r="E74" i="7" s="1"/>
  <c r="S73" i="7"/>
  <c r="O73" i="7"/>
  <c r="N73" i="7"/>
  <c r="M73" i="7"/>
  <c r="L73" i="7"/>
  <c r="R73" i="7" s="1"/>
  <c r="K73" i="7"/>
  <c r="J73" i="7"/>
  <c r="I73" i="7"/>
  <c r="Q73" i="7" s="1"/>
  <c r="H73" i="7"/>
  <c r="P73" i="7" s="1"/>
  <c r="G73" i="7"/>
  <c r="F73" i="7"/>
  <c r="C73" i="7"/>
  <c r="B73" i="7"/>
  <c r="E73" i="7" s="1"/>
  <c r="T72" i="7"/>
  <c r="S72" i="7"/>
  <c r="R72" i="7"/>
  <c r="Q72" i="7"/>
  <c r="P72" i="7"/>
  <c r="E72" i="7"/>
  <c r="U72" i="7" s="1"/>
  <c r="U71" i="7"/>
  <c r="T71" i="7"/>
  <c r="S71" i="7"/>
  <c r="R71" i="7"/>
  <c r="Q71" i="7"/>
  <c r="P71" i="7"/>
  <c r="E71" i="7"/>
  <c r="O69" i="7"/>
  <c r="N69" i="7"/>
  <c r="M69" i="7"/>
  <c r="S69" i="7" s="1"/>
  <c r="L69" i="7"/>
  <c r="R69" i="7" s="1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Q68" i="7" s="1"/>
  <c r="H68" i="7"/>
  <c r="G68" i="7"/>
  <c r="F68" i="7"/>
  <c r="C68" i="7"/>
  <c r="B68" i="7"/>
  <c r="T67" i="7"/>
  <c r="S67" i="7"/>
  <c r="R67" i="7"/>
  <c r="Q67" i="7"/>
  <c r="P67" i="7"/>
  <c r="E67" i="7"/>
  <c r="U67" i="7" s="1"/>
  <c r="U66" i="7"/>
  <c r="T66" i="7"/>
  <c r="S66" i="7"/>
  <c r="R66" i="7"/>
  <c r="Q66" i="7"/>
  <c r="P66" i="7"/>
  <c r="E66" i="7"/>
  <c r="T65" i="7"/>
  <c r="S65" i="7"/>
  <c r="R65" i="7"/>
  <c r="Q65" i="7"/>
  <c r="P65" i="7"/>
  <c r="E65" i="7"/>
  <c r="U65" i="7" s="1"/>
  <c r="S64" i="7"/>
  <c r="R64" i="7"/>
  <c r="Q64" i="7"/>
  <c r="P64" i="7"/>
  <c r="E64" i="7"/>
  <c r="U64" i="7" s="1"/>
  <c r="S63" i="7"/>
  <c r="R63" i="7"/>
  <c r="Q63" i="7"/>
  <c r="P63" i="7"/>
  <c r="E63" i="7"/>
  <c r="O61" i="7"/>
  <c r="N61" i="7"/>
  <c r="M61" i="7"/>
  <c r="S61" i="7" s="1"/>
  <c r="L61" i="7"/>
  <c r="R61" i="7" s="1"/>
  <c r="K61" i="7"/>
  <c r="J61" i="7"/>
  <c r="I61" i="7"/>
  <c r="H61" i="7"/>
  <c r="C61" i="7"/>
  <c r="B61" i="7"/>
  <c r="E61" i="7" s="1"/>
  <c r="S60" i="7"/>
  <c r="R60" i="7"/>
  <c r="Q60" i="7"/>
  <c r="P60" i="7"/>
  <c r="E60" i="7"/>
  <c r="T60" i="7" s="1"/>
  <c r="S59" i="7"/>
  <c r="R59" i="7"/>
  <c r="Q59" i="7"/>
  <c r="P59" i="7"/>
  <c r="E59" i="7"/>
  <c r="U59" i="7" s="1"/>
  <c r="S58" i="7"/>
  <c r="R58" i="7"/>
  <c r="Q58" i="7"/>
  <c r="P58" i="7"/>
  <c r="E58" i="7"/>
  <c r="U58" i="7" s="1"/>
  <c r="U57" i="7"/>
  <c r="S57" i="7"/>
  <c r="R57" i="7"/>
  <c r="Q57" i="7"/>
  <c r="P57" i="7"/>
  <c r="E57" i="7"/>
  <c r="T57" i="7" s="1"/>
  <c r="S55" i="7"/>
  <c r="R55" i="7"/>
  <c r="O55" i="7"/>
  <c r="N55" i="7"/>
  <c r="M55" i="7"/>
  <c r="L55" i="7"/>
  <c r="K55" i="7"/>
  <c r="J55" i="7"/>
  <c r="I55" i="7"/>
  <c r="H55" i="7"/>
  <c r="G55" i="7"/>
  <c r="F55" i="7"/>
  <c r="C55" i="7"/>
  <c r="B55" i="7"/>
  <c r="U54" i="7"/>
  <c r="T54" i="7"/>
  <c r="S54" i="7"/>
  <c r="R54" i="7"/>
  <c r="Q54" i="7"/>
  <c r="P54" i="7"/>
  <c r="E54" i="7"/>
  <c r="U53" i="7"/>
  <c r="T53" i="7"/>
  <c r="S53" i="7"/>
  <c r="R53" i="7"/>
  <c r="Q53" i="7"/>
  <c r="P53" i="7"/>
  <c r="E53" i="7"/>
  <c r="T52" i="7"/>
  <c r="S52" i="7"/>
  <c r="R52" i="7"/>
  <c r="Q52" i="7"/>
  <c r="P52" i="7"/>
  <c r="E52" i="7"/>
  <c r="U52" i="7" s="1"/>
  <c r="S51" i="7"/>
  <c r="R51" i="7"/>
  <c r="Q51" i="7"/>
  <c r="P51" i="7"/>
  <c r="E51" i="7"/>
  <c r="S50" i="7"/>
  <c r="R50" i="7"/>
  <c r="Q50" i="7"/>
  <c r="P50" i="7"/>
  <c r="E50" i="7"/>
  <c r="S49" i="7"/>
  <c r="R49" i="7"/>
  <c r="Q49" i="7"/>
  <c r="P49" i="7"/>
  <c r="E49" i="7"/>
  <c r="T49" i="7" s="1"/>
  <c r="T48" i="7"/>
  <c r="S48" i="7"/>
  <c r="R48" i="7"/>
  <c r="Q48" i="7"/>
  <c r="P48" i="7"/>
  <c r="E48" i="7"/>
  <c r="U48" i="7" s="1"/>
  <c r="T47" i="7"/>
  <c r="S47" i="7"/>
  <c r="R47" i="7"/>
  <c r="Q47" i="7"/>
  <c r="P47" i="7"/>
  <c r="E47" i="7"/>
  <c r="U47" i="7" s="1"/>
  <c r="U46" i="7"/>
  <c r="T46" i="7"/>
  <c r="S46" i="7"/>
  <c r="R46" i="7"/>
  <c r="Q46" i="7"/>
  <c r="P46" i="7"/>
  <c r="E46" i="7"/>
  <c r="U45" i="7"/>
  <c r="T45" i="7"/>
  <c r="S45" i="7"/>
  <c r="R45" i="7"/>
  <c r="Q45" i="7"/>
  <c r="P45" i="7"/>
  <c r="E45" i="7"/>
  <c r="U44" i="7"/>
  <c r="T44" i="7"/>
  <c r="S44" i="7"/>
  <c r="R44" i="7"/>
  <c r="Q44" i="7"/>
  <c r="P44" i="7"/>
  <c r="E44" i="7"/>
  <c r="O42" i="7"/>
  <c r="N42" i="7"/>
  <c r="M42" i="7"/>
  <c r="S42" i="7" s="1"/>
  <c r="L42" i="7"/>
  <c r="R42" i="7" s="1"/>
  <c r="K42" i="7"/>
  <c r="J42" i="7"/>
  <c r="I42" i="7"/>
  <c r="H42" i="7"/>
  <c r="G42" i="7"/>
  <c r="F42" i="7"/>
  <c r="C42" i="7"/>
  <c r="B42" i="7"/>
  <c r="E42" i="7" s="1"/>
  <c r="U41" i="7"/>
  <c r="T41" i="7"/>
  <c r="S41" i="7"/>
  <c r="R41" i="7"/>
  <c r="Q41" i="7"/>
  <c r="P41" i="7"/>
  <c r="E41" i="7"/>
  <c r="S40" i="7"/>
  <c r="R40" i="7"/>
  <c r="Q40" i="7"/>
  <c r="P40" i="7"/>
  <c r="E40" i="7"/>
  <c r="S39" i="7"/>
  <c r="R39" i="7"/>
  <c r="Q39" i="7"/>
  <c r="P39" i="7"/>
  <c r="E39" i="7"/>
  <c r="U38" i="7"/>
  <c r="S38" i="7"/>
  <c r="R38" i="7"/>
  <c r="Q38" i="7"/>
  <c r="P38" i="7"/>
  <c r="E38" i="7"/>
  <c r="T38" i="7" s="1"/>
  <c r="U37" i="7"/>
  <c r="T37" i="7"/>
  <c r="S37" i="7"/>
  <c r="R37" i="7"/>
  <c r="Q37" i="7"/>
  <c r="P37" i="7"/>
  <c r="E37" i="7"/>
  <c r="R35" i="7"/>
  <c r="Q35" i="7"/>
  <c r="O35" i="7"/>
  <c r="N35" i="7"/>
  <c r="M35" i="7"/>
  <c r="S35" i="7" s="1"/>
  <c r="L35" i="7"/>
  <c r="K35" i="7"/>
  <c r="J35" i="7"/>
  <c r="I35" i="7"/>
  <c r="H35" i="7"/>
  <c r="P35" i="7" s="1"/>
  <c r="G35" i="7"/>
  <c r="F35" i="7"/>
  <c r="C35" i="7"/>
  <c r="E35" i="7" s="1"/>
  <c r="B35" i="7"/>
  <c r="U34" i="7"/>
  <c r="T34" i="7"/>
  <c r="S34" i="7"/>
  <c r="R34" i="7"/>
  <c r="Q34" i="7"/>
  <c r="P34" i="7"/>
  <c r="E34" i="7"/>
  <c r="O32" i="7"/>
  <c r="N32" i="7"/>
  <c r="M32" i="7"/>
  <c r="S32" i="7" s="1"/>
  <c r="L32" i="7"/>
  <c r="R32" i="7" s="1"/>
  <c r="K32" i="7"/>
  <c r="J32" i="7"/>
  <c r="I32" i="7"/>
  <c r="H32" i="7"/>
  <c r="G32" i="7"/>
  <c r="F32" i="7"/>
  <c r="C32" i="7"/>
  <c r="B32" i="7"/>
  <c r="U31" i="7"/>
  <c r="T31" i="7"/>
  <c r="S31" i="7"/>
  <c r="R31" i="7"/>
  <c r="Q31" i="7"/>
  <c r="P31" i="7"/>
  <c r="E31" i="7"/>
  <c r="T30" i="7"/>
  <c r="S30" i="7"/>
  <c r="R30" i="7"/>
  <c r="Q30" i="7"/>
  <c r="P30" i="7"/>
  <c r="E30" i="7"/>
  <c r="U30" i="7" s="1"/>
  <c r="T29" i="7"/>
  <c r="S29" i="7"/>
  <c r="R29" i="7"/>
  <c r="Q29" i="7"/>
  <c r="P29" i="7"/>
  <c r="E29" i="7"/>
  <c r="U29" i="7" s="1"/>
  <c r="U28" i="7"/>
  <c r="T28" i="7"/>
  <c r="S28" i="7"/>
  <c r="R28" i="7"/>
  <c r="Q28" i="7"/>
  <c r="P28" i="7"/>
  <c r="E28" i="7"/>
  <c r="O26" i="7"/>
  <c r="N26" i="7"/>
  <c r="M26" i="7"/>
  <c r="S26" i="7" s="1"/>
  <c r="L26" i="7"/>
  <c r="R26" i="7" s="1"/>
  <c r="K26" i="7"/>
  <c r="J26" i="7"/>
  <c r="I26" i="7"/>
  <c r="H26" i="7"/>
  <c r="G26" i="7"/>
  <c r="F26" i="7"/>
  <c r="C26" i="7"/>
  <c r="B26" i="7"/>
  <c r="S25" i="7"/>
  <c r="R25" i="7"/>
  <c r="Q25" i="7"/>
  <c r="P25" i="7"/>
  <c r="E25" i="7"/>
  <c r="U25" i="7" s="1"/>
  <c r="S24" i="7"/>
  <c r="R24" i="7"/>
  <c r="Q24" i="7"/>
  <c r="P24" i="7"/>
  <c r="E24" i="7"/>
  <c r="U24" i="7" s="1"/>
  <c r="S23" i="7"/>
  <c r="R23" i="7"/>
  <c r="Q23" i="7"/>
  <c r="P23" i="7"/>
  <c r="E23" i="7"/>
  <c r="S22" i="7"/>
  <c r="R22" i="7"/>
  <c r="Q22" i="7"/>
  <c r="P22" i="7"/>
  <c r="E22" i="7"/>
  <c r="U21" i="7"/>
  <c r="S21" i="7"/>
  <c r="R21" i="7"/>
  <c r="Q21" i="7"/>
  <c r="P21" i="7"/>
  <c r="E21" i="7"/>
  <c r="T21" i="7" s="1"/>
  <c r="U20" i="7"/>
  <c r="T20" i="7"/>
  <c r="S20" i="7"/>
  <c r="R20" i="7"/>
  <c r="Q20" i="7"/>
  <c r="P20" i="7"/>
  <c r="E20" i="7"/>
  <c r="T19" i="7"/>
  <c r="S19" i="7"/>
  <c r="R19" i="7"/>
  <c r="Q19" i="7"/>
  <c r="P19" i="7"/>
  <c r="E19" i="7"/>
  <c r="U19" i="7" s="1"/>
  <c r="S17" i="7"/>
  <c r="O17" i="7"/>
  <c r="N17" i="7"/>
  <c r="M17" i="7"/>
  <c r="L17" i="7"/>
  <c r="R17" i="7" s="1"/>
  <c r="K17" i="7"/>
  <c r="J17" i="7"/>
  <c r="I17" i="7"/>
  <c r="Q17" i="7" s="1"/>
  <c r="H17" i="7"/>
  <c r="P17" i="7" s="1"/>
  <c r="G17" i="7"/>
  <c r="F17" i="7"/>
  <c r="C17" i="7"/>
  <c r="B17" i="7"/>
  <c r="S16" i="7"/>
  <c r="R16" i="7"/>
  <c r="Q16" i="7"/>
  <c r="P16" i="7"/>
  <c r="E16" i="7"/>
  <c r="U16" i="7" s="1"/>
  <c r="U15" i="7"/>
  <c r="T15" i="7"/>
  <c r="S15" i="7"/>
  <c r="R15" i="7"/>
  <c r="Q15" i="7"/>
  <c r="P15" i="7"/>
  <c r="E15" i="7"/>
  <c r="U14" i="7"/>
  <c r="T14" i="7"/>
  <c r="S14" i="7"/>
  <c r="R14" i="7"/>
  <c r="Q14" i="7"/>
  <c r="P14" i="7"/>
  <c r="E14" i="7"/>
  <c r="U13" i="7"/>
  <c r="T13" i="7"/>
  <c r="S13" i="7"/>
  <c r="R13" i="7"/>
  <c r="Q13" i="7"/>
  <c r="P13" i="7"/>
  <c r="E13" i="7"/>
  <c r="S12" i="7"/>
  <c r="R12" i="7"/>
  <c r="Q12" i="7"/>
  <c r="P12" i="7"/>
  <c r="E12" i="7"/>
  <c r="S11" i="7"/>
  <c r="R11" i="7"/>
  <c r="Q11" i="7"/>
  <c r="P11" i="7"/>
  <c r="E11" i="7"/>
  <c r="U10" i="7"/>
  <c r="S10" i="7"/>
  <c r="R10" i="7"/>
  <c r="Q10" i="7"/>
  <c r="P10" i="7"/>
  <c r="E10" i="7"/>
  <c r="U9" i="7"/>
  <c r="T9" i="7"/>
  <c r="S9" i="7"/>
  <c r="R9" i="7"/>
  <c r="Q9" i="7"/>
  <c r="P9" i="7"/>
  <c r="E9" i="7"/>
  <c r="S96" i="6"/>
  <c r="R96" i="6"/>
  <c r="Q96" i="6"/>
  <c r="P96" i="6"/>
  <c r="E96" i="6"/>
  <c r="U96" i="6" s="1"/>
  <c r="U95" i="6"/>
  <c r="T95" i="6"/>
  <c r="S95" i="6"/>
  <c r="R95" i="6"/>
  <c r="Q95" i="6"/>
  <c r="P95" i="6"/>
  <c r="E95" i="6"/>
  <c r="U94" i="6"/>
  <c r="T94" i="6"/>
  <c r="S94" i="6"/>
  <c r="R94" i="6"/>
  <c r="Q94" i="6"/>
  <c r="P94" i="6"/>
  <c r="E94" i="6"/>
  <c r="U93" i="6"/>
  <c r="T93" i="6"/>
  <c r="S93" i="6"/>
  <c r="R93" i="6"/>
  <c r="Q93" i="6"/>
  <c r="P93" i="6"/>
  <c r="E93" i="6"/>
  <c r="S92" i="6"/>
  <c r="R92" i="6"/>
  <c r="Q92" i="6"/>
  <c r="P92" i="6"/>
  <c r="E92" i="6"/>
  <c r="S91" i="6"/>
  <c r="R91" i="6"/>
  <c r="Q91" i="6"/>
  <c r="P91" i="6"/>
  <c r="E91" i="6"/>
  <c r="U90" i="6"/>
  <c r="S90" i="6"/>
  <c r="R90" i="6"/>
  <c r="Q90" i="6"/>
  <c r="P90" i="6"/>
  <c r="E90" i="6"/>
  <c r="T90" i="6" s="1"/>
  <c r="T89" i="6"/>
  <c r="S89" i="6"/>
  <c r="R89" i="6"/>
  <c r="Q89" i="6"/>
  <c r="P89" i="6"/>
  <c r="E89" i="6"/>
  <c r="U89" i="6" s="1"/>
  <c r="T88" i="6"/>
  <c r="S88" i="6"/>
  <c r="S87" i="6" s="1"/>
  <c r="R88" i="6"/>
  <c r="Q88" i="6"/>
  <c r="P88" i="6"/>
  <c r="E88" i="6"/>
  <c r="O75" i="6"/>
  <c r="N75" i="6"/>
  <c r="M75" i="6"/>
  <c r="L75" i="6"/>
  <c r="K75" i="6"/>
  <c r="J75" i="6"/>
  <c r="I75" i="6"/>
  <c r="H75" i="6"/>
  <c r="G75" i="6"/>
  <c r="F75" i="6"/>
  <c r="C75" i="6"/>
  <c r="B75" i="6"/>
  <c r="O74" i="6"/>
  <c r="N74" i="6"/>
  <c r="M74" i="6"/>
  <c r="S74" i="6" s="1"/>
  <c r="L74" i="6"/>
  <c r="R74" i="6" s="1"/>
  <c r="K74" i="6"/>
  <c r="J74" i="6"/>
  <c r="I74" i="6"/>
  <c r="Q74" i="6" s="1"/>
  <c r="H74" i="6"/>
  <c r="G74" i="6"/>
  <c r="F74" i="6"/>
  <c r="C74" i="6"/>
  <c r="E74" i="6" s="1"/>
  <c r="B74" i="6"/>
  <c r="O73" i="6"/>
  <c r="N73" i="6"/>
  <c r="R73" i="6" s="1"/>
  <c r="M73" i="6"/>
  <c r="S73" i="6" s="1"/>
  <c r="L73" i="6"/>
  <c r="K73" i="6"/>
  <c r="J73" i="6"/>
  <c r="I73" i="6"/>
  <c r="H73" i="6"/>
  <c r="G73" i="6"/>
  <c r="F73" i="6"/>
  <c r="E73" i="6"/>
  <c r="C73" i="6"/>
  <c r="B73" i="6"/>
  <c r="U72" i="6"/>
  <c r="S72" i="6"/>
  <c r="R72" i="6"/>
  <c r="Q72" i="6"/>
  <c r="P72" i="6"/>
  <c r="E72" i="6"/>
  <c r="T72" i="6" s="1"/>
  <c r="T71" i="6"/>
  <c r="S71" i="6"/>
  <c r="R71" i="6"/>
  <c r="Q71" i="6"/>
  <c r="P71" i="6"/>
  <c r="E71" i="6"/>
  <c r="U71" i="6" s="1"/>
  <c r="O69" i="6"/>
  <c r="N69" i="6"/>
  <c r="M69" i="6"/>
  <c r="L69" i="6"/>
  <c r="K69" i="6"/>
  <c r="J69" i="6"/>
  <c r="I69" i="6"/>
  <c r="H69" i="6"/>
  <c r="G69" i="6"/>
  <c r="F69" i="6"/>
  <c r="C69" i="6"/>
  <c r="B69" i="6"/>
  <c r="E69" i="6" s="1"/>
  <c r="R68" i="6"/>
  <c r="O68" i="6"/>
  <c r="N68" i="6"/>
  <c r="M68" i="6"/>
  <c r="S68" i="6" s="1"/>
  <c r="L68" i="6"/>
  <c r="K68" i="6"/>
  <c r="J68" i="6"/>
  <c r="I68" i="6"/>
  <c r="H68" i="6"/>
  <c r="P68" i="6" s="1"/>
  <c r="G68" i="6"/>
  <c r="F68" i="6"/>
  <c r="C68" i="6"/>
  <c r="B68" i="6"/>
  <c r="E68" i="6" s="1"/>
  <c r="U67" i="6"/>
  <c r="S67" i="6"/>
  <c r="R67" i="6"/>
  <c r="Q67" i="6"/>
  <c r="P67" i="6"/>
  <c r="E67" i="6"/>
  <c r="T67" i="6" s="1"/>
  <c r="S66" i="6"/>
  <c r="R66" i="6"/>
  <c r="Q66" i="6"/>
  <c r="P66" i="6"/>
  <c r="E66" i="6"/>
  <c r="U66" i="6" s="1"/>
  <c r="S65" i="6"/>
  <c r="R65" i="6"/>
  <c r="Q65" i="6"/>
  <c r="P65" i="6"/>
  <c r="E65" i="6"/>
  <c r="U65" i="6" s="1"/>
  <c r="U64" i="6"/>
  <c r="T64" i="6"/>
  <c r="S64" i="6"/>
  <c r="R64" i="6"/>
  <c r="Q64" i="6"/>
  <c r="P64" i="6"/>
  <c r="E64" i="6"/>
  <c r="U63" i="6"/>
  <c r="T63" i="6"/>
  <c r="S63" i="6"/>
  <c r="R63" i="6"/>
  <c r="Q63" i="6"/>
  <c r="P63" i="6"/>
  <c r="E63" i="6"/>
  <c r="R61" i="6"/>
  <c r="O61" i="6"/>
  <c r="N61" i="6"/>
  <c r="M61" i="6"/>
  <c r="S61" i="6" s="1"/>
  <c r="L61" i="6"/>
  <c r="K61" i="6"/>
  <c r="J61" i="6"/>
  <c r="I61" i="6"/>
  <c r="H61" i="6"/>
  <c r="C61" i="6"/>
  <c r="B61" i="6"/>
  <c r="S60" i="6"/>
  <c r="R60" i="6"/>
  <c r="Q60" i="6"/>
  <c r="P60" i="6"/>
  <c r="E60" i="6"/>
  <c r="S59" i="6"/>
  <c r="R59" i="6"/>
  <c r="Q59" i="6"/>
  <c r="P59" i="6"/>
  <c r="E59" i="6"/>
  <c r="S58" i="6"/>
  <c r="R58" i="6"/>
  <c r="Q58" i="6"/>
  <c r="P58" i="6"/>
  <c r="E58" i="6"/>
  <c r="T58" i="6" s="1"/>
  <c r="S57" i="6"/>
  <c r="R57" i="6"/>
  <c r="Q57" i="6"/>
  <c r="P57" i="6"/>
  <c r="E57" i="6"/>
  <c r="U57" i="6" s="1"/>
  <c r="O55" i="6"/>
  <c r="N55" i="6"/>
  <c r="M55" i="6"/>
  <c r="S55" i="6" s="1"/>
  <c r="L55" i="6"/>
  <c r="R55" i="6" s="1"/>
  <c r="K55" i="6"/>
  <c r="J55" i="6"/>
  <c r="I55" i="6"/>
  <c r="H55" i="6"/>
  <c r="G55" i="6"/>
  <c r="F55" i="6"/>
  <c r="C55" i="6"/>
  <c r="B55" i="6"/>
  <c r="U54" i="6"/>
  <c r="S54" i="6"/>
  <c r="R54" i="6"/>
  <c r="Q54" i="6"/>
  <c r="P54" i="6"/>
  <c r="E54" i="6"/>
  <c r="T54" i="6" s="1"/>
  <c r="T53" i="6"/>
  <c r="S53" i="6"/>
  <c r="R53" i="6"/>
  <c r="Q53" i="6"/>
  <c r="P53" i="6"/>
  <c r="E53" i="6"/>
  <c r="U53" i="6" s="1"/>
  <c r="T52" i="6"/>
  <c r="S52" i="6"/>
  <c r="R52" i="6"/>
  <c r="Q52" i="6"/>
  <c r="P52" i="6"/>
  <c r="E52" i="6"/>
  <c r="U52" i="6" s="1"/>
  <c r="S51" i="6"/>
  <c r="R51" i="6"/>
  <c r="Q51" i="6"/>
  <c r="P51" i="6"/>
  <c r="E51" i="6"/>
  <c r="U51" i="6" s="1"/>
  <c r="U50" i="6"/>
  <c r="T50" i="6"/>
  <c r="S50" i="6"/>
  <c r="R50" i="6"/>
  <c r="Q50" i="6"/>
  <c r="P50" i="6"/>
  <c r="E50" i="6"/>
  <c r="S49" i="6"/>
  <c r="R49" i="6"/>
  <c r="Q49" i="6"/>
  <c r="P49" i="6"/>
  <c r="E49" i="6"/>
  <c r="S48" i="6"/>
  <c r="R48" i="6"/>
  <c r="Q48" i="6"/>
  <c r="P48" i="6"/>
  <c r="E48" i="6"/>
  <c r="U47" i="6"/>
  <c r="S47" i="6"/>
  <c r="R47" i="6"/>
  <c r="Q47" i="6"/>
  <c r="P47" i="6"/>
  <c r="E47" i="6"/>
  <c r="T47" i="6" s="1"/>
  <c r="S46" i="6"/>
  <c r="R46" i="6"/>
  <c r="Q46" i="6"/>
  <c r="P46" i="6"/>
  <c r="E46" i="6"/>
  <c r="U46" i="6" s="1"/>
  <c r="S45" i="6"/>
  <c r="R45" i="6"/>
  <c r="Q45" i="6"/>
  <c r="P45" i="6"/>
  <c r="E45" i="6"/>
  <c r="U44" i="6"/>
  <c r="T44" i="6"/>
  <c r="S44" i="6"/>
  <c r="R44" i="6"/>
  <c r="Q44" i="6"/>
  <c r="P44" i="6"/>
  <c r="E44" i="6"/>
  <c r="O42" i="6"/>
  <c r="N42" i="6"/>
  <c r="R42" i="6" s="1"/>
  <c r="M42" i="6"/>
  <c r="S42" i="6" s="1"/>
  <c r="L42" i="6"/>
  <c r="K42" i="6"/>
  <c r="J42" i="6"/>
  <c r="I42" i="6"/>
  <c r="H42" i="6"/>
  <c r="G42" i="6"/>
  <c r="F42" i="6"/>
  <c r="C42" i="6"/>
  <c r="B42" i="6"/>
  <c r="U41" i="6"/>
  <c r="T41" i="6"/>
  <c r="S41" i="6"/>
  <c r="R41" i="6"/>
  <c r="Q41" i="6"/>
  <c r="P41" i="6"/>
  <c r="E41" i="6"/>
  <c r="U40" i="6"/>
  <c r="T40" i="6"/>
  <c r="S40" i="6"/>
  <c r="R40" i="6"/>
  <c r="Q40" i="6"/>
  <c r="P40" i="6"/>
  <c r="E40" i="6"/>
  <c r="U39" i="6"/>
  <c r="S39" i="6"/>
  <c r="R39" i="6"/>
  <c r="Q39" i="6"/>
  <c r="P39" i="6"/>
  <c r="E39" i="6"/>
  <c r="T39" i="6" s="1"/>
  <c r="S38" i="6"/>
  <c r="R38" i="6"/>
  <c r="Q38" i="6"/>
  <c r="P38" i="6"/>
  <c r="E38" i="6"/>
  <c r="S37" i="6"/>
  <c r="R37" i="6"/>
  <c r="Q37" i="6"/>
  <c r="P37" i="6"/>
  <c r="E37" i="6"/>
  <c r="O35" i="6"/>
  <c r="S35" i="6" s="1"/>
  <c r="N35" i="6"/>
  <c r="M35" i="6"/>
  <c r="L35" i="6"/>
  <c r="K35" i="6"/>
  <c r="J35" i="6"/>
  <c r="I35" i="6"/>
  <c r="Q35" i="6" s="1"/>
  <c r="H35" i="6"/>
  <c r="G35" i="6"/>
  <c r="F35" i="6"/>
  <c r="E35" i="6"/>
  <c r="C35" i="6"/>
  <c r="B35" i="6"/>
  <c r="S34" i="6"/>
  <c r="R34" i="6"/>
  <c r="Q34" i="6"/>
  <c r="P34" i="6"/>
  <c r="E34" i="6"/>
  <c r="O32" i="6"/>
  <c r="N32" i="6"/>
  <c r="M32" i="6"/>
  <c r="S32" i="6" s="1"/>
  <c r="L32" i="6"/>
  <c r="R32" i="6" s="1"/>
  <c r="K32" i="6"/>
  <c r="J32" i="6"/>
  <c r="I32" i="6"/>
  <c r="H32" i="6"/>
  <c r="G32" i="6"/>
  <c r="F32" i="6"/>
  <c r="C32" i="6"/>
  <c r="B32" i="6"/>
  <c r="S31" i="6"/>
  <c r="R31" i="6"/>
  <c r="Q31" i="6"/>
  <c r="P31" i="6"/>
  <c r="E31" i="6"/>
  <c r="U30" i="6"/>
  <c r="S30" i="6"/>
  <c r="R30" i="6"/>
  <c r="Q30" i="6"/>
  <c r="P30" i="6"/>
  <c r="E30" i="6"/>
  <c r="T30" i="6" s="1"/>
  <c r="S29" i="6"/>
  <c r="R29" i="6"/>
  <c r="Q29" i="6"/>
  <c r="P29" i="6"/>
  <c r="E29" i="6"/>
  <c r="U29" i="6" s="1"/>
  <c r="S28" i="6"/>
  <c r="R28" i="6"/>
  <c r="Q28" i="6"/>
  <c r="P28" i="6"/>
  <c r="E28" i="6"/>
  <c r="U28" i="6" s="1"/>
  <c r="O26" i="6"/>
  <c r="N26" i="6"/>
  <c r="M26" i="6"/>
  <c r="S26" i="6" s="1"/>
  <c r="L26" i="6"/>
  <c r="R26" i="6" s="1"/>
  <c r="K26" i="6"/>
  <c r="J26" i="6"/>
  <c r="I26" i="6"/>
  <c r="H26" i="6"/>
  <c r="G26" i="6"/>
  <c r="F26" i="6"/>
  <c r="C26" i="6"/>
  <c r="B26" i="6"/>
  <c r="E26" i="6" s="1"/>
  <c r="S25" i="6"/>
  <c r="R25" i="6"/>
  <c r="Q25" i="6"/>
  <c r="P25" i="6"/>
  <c r="E25" i="6"/>
  <c r="T25" i="6" s="1"/>
  <c r="U24" i="6"/>
  <c r="T24" i="6"/>
  <c r="S24" i="6"/>
  <c r="R24" i="6"/>
  <c r="Q24" i="6"/>
  <c r="P24" i="6"/>
  <c r="E24" i="6"/>
  <c r="U23" i="6"/>
  <c r="T23" i="6"/>
  <c r="S23" i="6"/>
  <c r="R23" i="6"/>
  <c r="Q23" i="6"/>
  <c r="P23" i="6"/>
  <c r="E23" i="6"/>
  <c r="U22" i="6"/>
  <c r="T22" i="6"/>
  <c r="S22" i="6"/>
  <c r="R22" i="6"/>
  <c r="Q22" i="6"/>
  <c r="P22" i="6"/>
  <c r="E22" i="6"/>
  <c r="S21" i="6"/>
  <c r="R21" i="6"/>
  <c r="Q21" i="6"/>
  <c r="P21" i="6"/>
  <c r="E21" i="6"/>
  <c r="S20" i="6"/>
  <c r="R20" i="6"/>
  <c r="Q20" i="6"/>
  <c r="P20" i="6"/>
  <c r="E20" i="6"/>
  <c r="U19" i="6"/>
  <c r="S19" i="6"/>
  <c r="R19" i="6"/>
  <c r="Q19" i="6"/>
  <c r="P19" i="6"/>
  <c r="E19" i="6"/>
  <c r="T19" i="6" s="1"/>
  <c r="R17" i="6"/>
  <c r="O17" i="6"/>
  <c r="N17" i="6"/>
  <c r="M17" i="6"/>
  <c r="S17" i="6" s="1"/>
  <c r="L17" i="6"/>
  <c r="K17" i="6"/>
  <c r="J17" i="6"/>
  <c r="I17" i="6"/>
  <c r="H17" i="6"/>
  <c r="P17" i="6" s="1"/>
  <c r="G17" i="6"/>
  <c r="F17" i="6"/>
  <c r="E17" i="6"/>
  <c r="C17" i="6"/>
  <c r="B17" i="6"/>
  <c r="S16" i="6"/>
  <c r="R16" i="6"/>
  <c r="Q16" i="6"/>
  <c r="P16" i="6"/>
  <c r="E16" i="6"/>
  <c r="T16" i="6" s="1"/>
  <c r="S15" i="6"/>
  <c r="R15" i="6"/>
  <c r="Q15" i="6"/>
  <c r="P15" i="6"/>
  <c r="E15" i="6"/>
  <c r="U15" i="6" s="1"/>
  <c r="U14" i="6"/>
  <c r="S14" i="6"/>
  <c r="R14" i="6"/>
  <c r="Q14" i="6"/>
  <c r="P14" i="6"/>
  <c r="E14" i="6"/>
  <c r="T14" i="6" s="1"/>
  <c r="U13" i="6"/>
  <c r="T13" i="6"/>
  <c r="S13" i="6"/>
  <c r="R13" i="6"/>
  <c r="Q13" i="6"/>
  <c r="P13" i="6"/>
  <c r="E13" i="6"/>
  <c r="U12" i="6"/>
  <c r="T12" i="6"/>
  <c r="S12" i="6"/>
  <c r="R12" i="6"/>
  <c r="Q12" i="6"/>
  <c r="P12" i="6"/>
  <c r="E12" i="6"/>
  <c r="U11" i="6"/>
  <c r="T11" i="6"/>
  <c r="S11" i="6"/>
  <c r="R11" i="6"/>
  <c r="Q11" i="6"/>
  <c r="P11" i="6"/>
  <c r="E11" i="6"/>
  <c r="S10" i="6"/>
  <c r="R10" i="6"/>
  <c r="Q10" i="6"/>
  <c r="P10" i="6"/>
  <c r="E10" i="6"/>
  <c r="S9" i="6"/>
  <c r="R9" i="6"/>
  <c r="Q9" i="6"/>
  <c r="P9" i="6"/>
  <c r="E9" i="6"/>
  <c r="U96" i="5"/>
  <c r="S96" i="5"/>
  <c r="R96" i="5"/>
  <c r="Q96" i="5"/>
  <c r="P96" i="5"/>
  <c r="E96" i="5"/>
  <c r="T96" i="5" s="1"/>
  <c r="U95" i="5"/>
  <c r="T95" i="5"/>
  <c r="S95" i="5"/>
  <c r="R95" i="5"/>
  <c r="Q95" i="5"/>
  <c r="P95" i="5"/>
  <c r="E95" i="5"/>
  <c r="T94" i="5"/>
  <c r="S94" i="5"/>
  <c r="R94" i="5"/>
  <c r="Q94" i="5"/>
  <c r="P94" i="5"/>
  <c r="E94" i="5"/>
  <c r="U94" i="5" s="1"/>
  <c r="U93" i="5"/>
  <c r="T93" i="5"/>
  <c r="S93" i="5"/>
  <c r="R93" i="5"/>
  <c r="Q93" i="5"/>
  <c r="P93" i="5"/>
  <c r="E93" i="5"/>
  <c r="U92" i="5"/>
  <c r="T92" i="5"/>
  <c r="S92" i="5"/>
  <c r="R92" i="5"/>
  <c r="Q92" i="5"/>
  <c r="P92" i="5"/>
  <c r="E92" i="5"/>
  <c r="U91" i="5"/>
  <c r="T91" i="5"/>
  <c r="S91" i="5"/>
  <c r="R91" i="5"/>
  <c r="Q91" i="5"/>
  <c r="P91" i="5"/>
  <c r="E91" i="5"/>
  <c r="S90" i="5"/>
  <c r="R90" i="5"/>
  <c r="Q90" i="5"/>
  <c r="P90" i="5"/>
  <c r="E90" i="5"/>
  <c r="S89" i="5"/>
  <c r="R89" i="5"/>
  <c r="Q89" i="5"/>
  <c r="P89" i="5"/>
  <c r="E89" i="5"/>
  <c r="S88" i="5"/>
  <c r="R88" i="5"/>
  <c r="Q88" i="5"/>
  <c r="P88" i="5"/>
  <c r="P87" i="5" s="1"/>
  <c r="E88" i="5"/>
  <c r="V75" i="5"/>
  <c r="S75" i="5"/>
  <c r="O75" i="5"/>
  <c r="N75" i="5"/>
  <c r="M75" i="5"/>
  <c r="L75" i="5"/>
  <c r="K75" i="5"/>
  <c r="J75" i="5"/>
  <c r="I75" i="5"/>
  <c r="H75" i="5"/>
  <c r="G75" i="5"/>
  <c r="F75" i="5"/>
  <c r="C75" i="5"/>
  <c r="B75" i="5"/>
  <c r="O74" i="5"/>
  <c r="N74" i="5"/>
  <c r="M74" i="5"/>
  <c r="S74" i="5" s="1"/>
  <c r="L74" i="5"/>
  <c r="K74" i="5"/>
  <c r="J74" i="5"/>
  <c r="I74" i="5"/>
  <c r="Q74" i="5" s="1"/>
  <c r="H74" i="5"/>
  <c r="P74" i="5" s="1"/>
  <c r="G74" i="5"/>
  <c r="F74" i="5"/>
  <c r="E74" i="5"/>
  <c r="C74" i="5"/>
  <c r="B74" i="5"/>
  <c r="O73" i="5"/>
  <c r="N73" i="5"/>
  <c r="R73" i="5" s="1"/>
  <c r="M73" i="5"/>
  <c r="S73" i="5" s="1"/>
  <c r="L73" i="5"/>
  <c r="K73" i="5"/>
  <c r="J73" i="5"/>
  <c r="I73" i="5"/>
  <c r="Q73" i="5" s="1"/>
  <c r="H73" i="5"/>
  <c r="P73" i="5" s="1"/>
  <c r="G73" i="5"/>
  <c r="F73" i="5"/>
  <c r="E73" i="5"/>
  <c r="C73" i="5"/>
  <c r="B73" i="5"/>
  <c r="U72" i="5"/>
  <c r="T72" i="5"/>
  <c r="S72" i="5"/>
  <c r="R72" i="5"/>
  <c r="Q72" i="5"/>
  <c r="P72" i="5"/>
  <c r="E72" i="5"/>
  <c r="S71" i="5"/>
  <c r="R71" i="5"/>
  <c r="Q71" i="5"/>
  <c r="P71" i="5"/>
  <c r="E71" i="5"/>
  <c r="V69" i="5"/>
  <c r="O69" i="5"/>
  <c r="N69" i="5"/>
  <c r="M69" i="5"/>
  <c r="S69" i="5" s="1"/>
  <c r="L69" i="5"/>
  <c r="K69" i="5"/>
  <c r="J69" i="5"/>
  <c r="I69" i="5"/>
  <c r="H69" i="5"/>
  <c r="G69" i="5"/>
  <c r="F69" i="5"/>
  <c r="C69" i="5"/>
  <c r="B69" i="5"/>
  <c r="S68" i="5"/>
  <c r="O68" i="5"/>
  <c r="N68" i="5"/>
  <c r="M68" i="5"/>
  <c r="L68" i="5"/>
  <c r="R68" i="5" s="1"/>
  <c r="K68" i="5"/>
  <c r="J68" i="5"/>
  <c r="I68" i="5"/>
  <c r="H68" i="5"/>
  <c r="G68" i="5"/>
  <c r="F68" i="5"/>
  <c r="C68" i="5"/>
  <c r="B68" i="5"/>
  <c r="E68" i="5" s="1"/>
  <c r="U67" i="5"/>
  <c r="T67" i="5"/>
  <c r="S67" i="5"/>
  <c r="R67" i="5"/>
  <c r="Q67" i="5"/>
  <c r="P67" i="5"/>
  <c r="E67" i="5"/>
  <c r="U66" i="5"/>
  <c r="T66" i="5"/>
  <c r="S66" i="5"/>
  <c r="R66" i="5"/>
  <c r="Q66" i="5"/>
  <c r="P66" i="5"/>
  <c r="E66" i="5"/>
  <c r="S65" i="5"/>
  <c r="R65" i="5"/>
  <c r="Q65" i="5"/>
  <c r="P65" i="5"/>
  <c r="E65" i="5"/>
  <c r="S64" i="5"/>
  <c r="R64" i="5"/>
  <c r="Q64" i="5"/>
  <c r="P64" i="5"/>
  <c r="E64" i="5"/>
  <c r="U63" i="5"/>
  <c r="S63" i="5"/>
  <c r="R63" i="5"/>
  <c r="Q63" i="5"/>
  <c r="P63" i="5"/>
  <c r="E63" i="5"/>
  <c r="R61" i="5"/>
  <c r="O61" i="5"/>
  <c r="N61" i="5"/>
  <c r="M61" i="5"/>
  <c r="S61" i="5" s="1"/>
  <c r="L61" i="5"/>
  <c r="K61" i="5"/>
  <c r="J61" i="5"/>
  <c r="I61" i="5"/>
  <c r="H61" i="5"/>
  <c r="C61" i="5"/>
  <c r="B61" i="5"/>
  <c r="E61" i="5" s="1"/>
  <c r="S60" i="5"/>
  <c r="R60" i="5"/>
  <c r="Q60" i="5"/>
  <c r="P60" i="5"/>
  <c r="E60" i="5"/>
  <c r="U60" i="5" s="1"/>
  <c r="U59" i="5"/>
  <c r="T59" i="5"/>
  <c r="S59" i="5"/>
  <c r="R59" i="5"/>
  <c r="Q59" i="5"/>
  <c r="P59" i="5"/>
  <c r="E59" i="5"/>
  <c r="U58" i="5"/>
  <c r="T58" i="5"/>
  <c r="S58" i="5"/>
  <c r="R58" i="5"/>
  <c r="Q58" i="5"/>
  <c r="P58" i="5"/>
  <c r="E58" i="5"/>
  <c r="U57" i="5"/>
  <c r="T57" i="5"/>
  <c r="S57" i="5"/>
  <c r="R57" i="5"/>
  <c r="Q57" i="5"/>
  <c r="P57" i="5"/>
  <c r="E57" i="5"/>
  <c r="V55" i="5"/>
  <c r="O55" i="5"/>
  <c r="N55" i="5"/>
  <c r="M55" i="5"/>
  <c r="S55" i="5" s="1"/>
  <c r="L55" i="5"/>
  <c r="K55" i="5"/>
  <c r="J55" i="5"/>
  <c r="I55" i="5"/>
  <c r="H55" i="5"/>
  <c r="G55" i="5"/>
  <c r="F55" i="5"/>
  <c r="C55" i="5"/>
  <c r="B55" i="5"/>
  <c r="E55" i="5" s="1"/>
  <c r="U54" i="5"/>
  <c r="T54" i="5"/>
  <c r="S54" i="5"/>
  <c r="R54" i="5"/>
  <c r="Q54" i="5"/>
  <c r="P54" i="5"/>
  <c r="E54" i="5"/>
  <c r="T53" i="5"/>
  <c r="S53" i="5"/>
  <c r="R53" i="5"/>
  <c r="Q53" i="5"/>
  <c r="U53" i="5" s="1"/>
  <c r="P53" i="5"/>
  <c r="E53" i="5"/>
  <c r="S52" i="5"/>
  <c r="R52" i="5"/>
  <c r="Q52" i="5"/>
  <c r="P52" i="5"/>
  <c r="E52" i="5"/>
  <c r="S51" i="5"/>
  <c r="R51" i="5"/>
  <c r="Q51" i="5"/>
  <c r="P51" i="5"/>
  <c r="E51" i="5"/>
  <c r="U50" i="5"/>
  <c r="S50" i="5"/>
  <c r="R50" i="5"/>
  <c r="Q50" i="5"/>
  <c r="P50" i="5"/>
  <c r="E50" i="5"/>
  <c r="T50" i="5" s="1"/>
  <c r="S49" i="5"/>
  <c r="R49" i="5"/>
  <c r="Q49" i="5"/>
  <c r="P49" i="5"/>
  <c r="E49" i="5"/>
  <c r="U49" i="5" s="1"/>
  <c r="S48" i="5"/>
  <c r="R48" i="5"/>
  <c r="Q48" i="5"/>
  <c r="P48" i="5"/>
  <c r="E48" i="5"/>
  <c r="U48" i="5" s="1"/>
  <c r="U47" i="5"/>
  <c r="T47" i="5"/>
  <c r="S47" i="5"/>
  <c r="R47" i="5"/>
  <c r="Q47" i="5"/>
  <c r="P47" i="5"/>
  <c r="E47" i="5"/>
  <c r="U46" i="5"/>
  <c r="T46" i="5"/>
  <c r="S46" i="5"/>
  <c r="R46" i="5"/>
  <c r="Q46" i="5"/>
  <c r="P46" i="5"/>
  <c r="E46" i="5"/>
  <c r="U45" i="5"/>
  <c r="T45" i="5"/>
  <c r="S45" i="5"/>
  <c r="R45" i="5"/>
  <c r="Q45" i="5"/>
  <c r="P45" i="5"/>
  <c r="E45" i="5"/>
  <c r="S44" i="5"/>
  <c r="R44" i="5"/>
  <c r="Q44" i="5"/>
  <c r="P44" i="5"/>
  <c r="E44" i="5"/>
  <c r="V42" i="5"/>
  <c r="O42" i="5"/>
  <c r="N42" i="5"/>
  <c r="M42" i="5"/>
  <c r="S42" i="5" s="1"/>
  <c r="L42" i="5"/>
  <c r="R42" i="5" s="1"/>
  <c r="K42" i="5"/>
  <c r="J42" i="5"/>
  <c r="I42" i="5"/>
  <c r="H42" i="5"/>
  <c r="G42" i="5"/>
  <c r="F42" i="5"/>
  <c r="C42" i="5"/>
  <c r="B42" i="5"/>
  <c r="E42" i="5" s="1"/>
  <c r="U41" i="5"/>
  <c r="T41" i="5"/>
  <c r="S41" i="5"/>
  <c r="R41" i="5"/>
  <c r="Q41" i="5"/>
  <c r="P41" i="5"/>
  <c r="E41" i="5"/>
  <c r="S40" i="5"/>
  <c r="R40" i="5"/>
  <c r="Q40" i="5"/>
  <c r="P40" i="5"/>
  <c r="E40" i="5"/>
  <c r="S39" i="5"/>
  <c r="R39" i="5"/>
  <c r="Q39" i="5"/>
  <c r="P39" i="5"/>
  <c r="E39" i="5"/>
  <c r="S38" i="5"/>
  <c r="R38" i="5"/>
  <c r="Q38" i="5"/>
  <c r="U38" i="5" s="1"/>
  <c r="P38" i="5"/>
  <c r="E38" i="5"/>
  <c r="S37" i="5"/>
  <c r="R37" i="5"/>
  <c r="Q37" i="5"/>
  <c r="P37" i="5"/>
  <c r="E37" i="5"/>
  <c r="U37" i="5" s="1"/>
  <c r="O35" i="5"/>
  <c r="N35" i="5"/>
  <c r="M35" i="5"/>
  <c r="S35" i="5" s="1"/>
  <c r="L35" i="5"/>
  <c r="R35" i="5" s="1"/>
  <c r="K35" i="5"/>
  <c r="Q35" i="5" s="1"/>
  <c r="J35" i="5"/>
  <c r="I35" i="5"/>
  <c r="H35" i="5"/>
  <c r="G35" i="5"/>
  <c r="F35" i="5"/>
  <c r="C35" i="5"/>
  <c r="E35" i="5" s="1"/>
  <c r="B35" i="5"/>
  <c r="S34" i="5"/>
  <c r="R34" i="5"/>
  <c r="Q34" i="5"/>
  <c r="P34" i="5"/>
  <c r="E34" i="5"/>
  <c r="U34" i="5" s="1"/>
  <c r="O32" i="5"/>
  <c r="N32" i="5"/>
  <c r="M32" i="5"/>
  <c r="S32" i="5" s="1"/>
  <c r="L32" i="5"/>
  <c r="R32" i="5" s="1"/>
  <c r="K32" i="5"/>
  <c r="J32" i="5"/>
  <c r="I32" i="5"/>
  <c r="H32" i="5"/>
  <c r="G32" i="5"/>
  <c r="F32" i="5"/>
  <c r="C32" i="5"/>
  <c r="B32" i="5"/>
  <c r="E32" i="5" s="1"/>
  <c r="S31" i="5"/>
  <c r="R31" i="5"/>
  <c r="Q31" i="5"/>
  <c r="P31" i="5"/>
  <c r="E31" i="5"/>
  <c r="U31" i="5" s="1"/>
  <c r="U30" i="5"/>
  <c r="T30" i="5"/>
  <c r="S30" i="5"/>
  <c r="R30" i="5"/>
  <c r="Q30" i="5"/>
  <c r="P30" i="5"/>
  <c r="E30" i="5"/>
  <c r="U29" i="5"/>
  <c r="T29" i="5"/>
  <c r="S29" i="5"/>
  <c r="R29" i="5"/>
  <c r="Q29" i="5"/>
  <c r="P29" i="5"/>
  <c r="E29" i="5"/>
  <c r="U28" i="5"/>
  <c r="T28" i="5"/>
  <c r="S28" i="5"/>
  <c r="R28" i="5"/>
  <c r="Q28" i="5"/>
  <c r="P28" i="5"/>
  <c r="E28" i="5"/>
  <c r="O26" i="5"/>
  <c r="N26" i="5"/>
  <c r="M26" i="5"/>
  <c r="S26" i="5" s="1"/>
  <c r="L26" i="5"/>
  <c r="R26" i="5" s="1"/>
  <c r="K26" i="5"/>
  <c r="J26" i="5"/>
  <c r="I26" i="5"/>
  <c r="H26" i="5"/>
  <c r="G26" i="5"/>
  <c r="F26" i="5"/>
  <c r="C26" i="5"/>
  <c r="B26" i="5"/>
  <c r="E26" i="5" s="1"/>
  <c r="U25" i="5"/>
  <c r="S25" i="5"/>
  <c r="R25" i="5"/>
  <c r="Q25" i="5"/>
  <c r="P25" i="5"/>
  <c r="E25" i="5"/>
  <c r="T25" i="5" s="1"/>
  <c r="U24" i="5"/>
  <c r="T24" i="5"/>
  <c r="S24" i="5"/>
  <c r="R24" i="5"/>
  <c r="Q24" i="5"/>
  <c r="P24" i="5"/>
  <c r="E24" i="5"/>
  <c r="S23" i="5"/>
  <c r="R23" i="5"/>
  <c r="Q23" i="5"/>
  <c r="P23" i="5"/>
  <c r="E23" i="5"/>
  <c r="S22" i="5"/>
  <c r="R22" i="5"/>
  <c r="Q22" i="5"/>
  <c r="P22" i="5"/>
  <c r="E22" i="5"/>
  <c r="U21" i="5"/>
  <c r="S21" i="5"/>
  <c r="R21" i="5"/>
  <c r="Q21" i="5"/>
  <c r="P21" i="5"/>
  <c r="E21" i="5"/>
  <c r="T21" i="5" s="1"/>
  <c r="S20" i="5"/>
  <c r="R20" i="5"/>
  <c r="Q20" i="5"/>
  <c r="P20" i="5"/>
  <c r="E20" i="5"/>
  <c r="U20" i="5" s="1"/>
  <c r="S19" i="5"/>
  <c r="R19" i="5"/>
  <c r="Q19" i="5"/>
  <c r="P19" i="5"/>
  <c r="E19" i="5"/>
  <c r="U19" i="5" s="1"/>
  <c r="S17" i="5"/>
  <c r="O17" i="5"/>
  <c r="N17" i="5"/>
  <c r="M17" i="5"/>
  <c r="L17" i="5"/>
  <c r="R17" i="5" s="1"/>
  <c r="K17" i="5"/>
  <c r="J17" i="5"/>
  <c r="I17" i="5"/>
  <c r="Q17" i="5" s="1"/>
  <c r="H17" i="5"/>
  <c r="P17" i="5" s="1"/>
  <c r="G17" i="5"/>
  <c r="F17" i="5"/>
  <c r="C17" i="5"/>
  <c r="B17" i="5"/>
  <c r="E17" i="5" s="1"/>
  <c r="S16" i="5"/>
  <c r="R16" i="5"/>
  <c r="Q16" i="5"/>
  <c r="P16" i="5"/>
  <c r="E16" i="5"/>
  <c r="U16" i="5" s="1"/>
  <c r="U15" i="5"/>
  <c r="T15" i="5"/>
  <c r="S15" i="5"/>
  <c r="R15" i="5"/>
  <c r="Q15" i="5"/>
  <c r="P15" i="5"/>
  <c r="E15" i="5"/>
  <c r="U14" i="5"/>
  <c r="T14" i="5"/>
  <c r="S14" i="5"/>
  <c r="R14" i="5"/>
  <c r="Q14" i="5"/>
  <c r="P14" i="5"/>
  <c r="E14" i="5"/>
  <c r="U13" i="5"/>
  <c r="T13" i="5"/>
  <c r="S13" i="5"/>
  <c r="R13" i="5"/>
  <c r="Q13" i="5"/>
  <c r="P13" i="5"/>
  <c r="E13" i="5"/>
  <c r="T12" i="5"/>
  <c r="S12" i="5"/>
  <c r="R12" i="5"/>
  <c r="Q12" i="5"/>
  <c r="P12" i="5"/>
  <c r="E12" i="5"/>
  <c r="U12" i="5" s="1"/>
  <c r="S11" i="5"/>
  <c r="R11" i="5"/>
  <c r="Q11" i="5"/>
  <c r="P11" i="5"/>
  <c r="E11" i="5"/>
  <c r="U10" i="5"/>
  <c r="S10" i="5"/>
  <c r="R10" i="5"/>
  <c r="Q10" i="5"/>
  <c r="P10" i="5"/>
  <c r="E10" i="5"/>
  <c r="T10" i="5" s="1"/>
  <c r="T9" i="5"/>
  <c r="S9" i="5"/>
  <c r="R9" i="5"/>
  <c r="Q9" i="5"/>
  <c r="P9" i="5"/>
  <c r="E9" i="5"/>
  <c r="U9" i="5" s="1"/>
  <c r="U96" i="4"/>
  <c r="T96" i="4"/>
  <c r="S96" i="4"/>
  <c r="R96" i="4"/>
  <c r="Q96" i="4"/>
  <c r="P96" i="4"/>
  <c r="E96" i="4"/>
  <c r="T95" i="4"/>
  <c r="S95" i="4"/>
  <c r="R95" i="4"/>
  <c r="Q95" i="4"/>
  <c r="P95" i="4"/>
  <c r="E95" i="4"/>
  <c r="U95" i="4" s="1"/>
  <c r="U94" i="4"/>
  <c r="T94" i="4"/>
  <c r="S94" i="4"/>
  <c r="R94" i="4"/>
  <c r="Q94" i="4"/>
  <c r="P94" i="4"/>
  <c r="E94" i="4"/>
  <c r="U93" i="4"/>
  <c r="T93" i="4"/>
  <c r="S93" i="4"/>
  <c r="R93" i="4"/>
  <c r="Q93" i="4"/>
  <c r="P93" i="4"/>
  <c r="E93" i="4"/>
  <c r="T92" i="4"/>
  <c r="S92" i="4"/>
  <c r="R92" i="4"/>
  <c r="Q92" i="4"/>
  <c r="P92" i="4"/>
  <c r="E92" i="4"/>
  <c r="U92" i="4" s="1"/>
  <c r="S91" i="4"/>
  <c r="R91" i="4"/>
  <c r="Q91" i="4"/>
  <c r="P91" i="4"/>
  <c r="E91" i="4"/>
  <c r="S90" i="4"/>
  <c r="R90" i="4"/>
  <c r="Q90" i="4"/>
  <c r="P90" i="4"/>
  <c r="E90" i="4"/>
  <c r="T90" i="4" s="1"/>
  <c r="S89" i="4"/>
  <c r="R89" i="4"/>
  <c r="Q89" i="4"/>
  <c r="P89" i="4"/>
  <c r="E89" i="4"/>
  <c r="U89" i="4" s="1"/>
  <c r="S88" i="4"/>
  <c r="R88" i="4"/>
  <c r="Q88" i="4"/>
  <c r="P88" i="4"/>
  <c r="E88" i="4"/>
  <c r="O75" i="4"/>
  <c r="N75" i="4"/>
  <c r="M75" i="4"/>
  <c r="L75" i="4"/>
  <c r="K75" i="4"/>
  <c r="J75" i="4"/>
  <c r="I75" i="4"/>
  <c r="H75" i="4"/>
  <c r="G75" i="4"/>
  <c r="F75" i="4"/>
  <c r="C75" i="4"/>
  <c r="B75" i="4"/>
  <c r="S74" i="4"/>
  <c r="O74" i="4"/>
  <c r="N74" i="4"/>
  <c r="M74" i="4"/>
  <c r="L74" i="4"/>
  <c r="R74" i="4" s="1"/>
  <c r="K74" i="4"/>
  <c r="J74" i="4"/>
  <c r="I74" i="4"/>
  <c r="Q74" i="4" s="1"/>
  <c r="H74" i="4"/>
  <c r="G74" i="4"/>
  <c r="F74" i="4"/>
  <c r="C74" i="4"/>
  <c r="B74" i="4"/>
  <c r="E74" i="4" s="1"/>
  <c r="S73" i="4"/>
  <c r="O73" i="4"/>
  <c r="N73" i="4"/>
  <c r="M73" i="4"/>
  <c r="L73" i="4"/>
  <c r="R73" i="4" s="1"/>
  <c r="K73" i="4"/>
  <c r="J73" i="4"/>
  <c r="I73" i="4"/>
  <c r="H73" i="4"/>
  <c r="P73" i="4" s="1"/>
  <c r="G73" i="4"/>
  <c r="F73" i="4"/>
  <c r="C73" i="4"/>
  <c r="B73" i="4"/>
  <c r="E73" i="4" s="1"/>
  <c r="U72" i="4"/>
  <c r="S72" i="4"/>
  <c r="R72" i="4"/>
  <c r="Q72" i="4"/>
  <c r="P72" i="4"/>
  <c r="E72" i="4"/>
  <c r="T72" i="4" s="1"/>
  <c r="T71" i="4"/>
  <c r="S71" i="4"/>
  <c r="R71" i="4"/>
  <c r="Q71" i="4"/>
  <c r="P71" i="4"/>
  <c r="E71" i="4"/>
  <c r="U71" i="4" s="1"/>
  <c r="O69" i="4"/>
  <c r="N69" i="4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S68" i="4" s="1"/>
  <c r="L68" i="4"/>
  <c r="R68" i="4" s="1"/>
  <c r="K68" i="4"/>
  <c r="J68" i="4"/>
  <c r="I68" i="4"/>
  <c r="H68" i="4"/>
  <c r="G68" i="4"/>
  <c r="F68" i="4"/>
  <c r="C68" i="4"/>
  <c r="B68" i="4"/>
  <c r="U67" i="4"/>
  <c r="S67" i="4"/>
  <c r="R67" i="4"/>
  <c r="Q67" i="4"/>
  <c r="P67" i="4"/>
  <c r="E67" i="4"/>
  <c r="T67" i="4" s="1"/>
  <c r="T66" i="4"/>
  <c r="S66" i="4"/>
  <c r="R66" i="4"/>
  <c r="Q66" i="4"/>
  <c r="P66" i="4"/>
  <c r="E66" i="4"/>
  <c r="U66" i="4" s="1"/>
  <c r="S65" i="4"/>
  <c r="R65" i="4"/>
  <c r="Q65" i="4"/>
  <c r="P65" i="4"/>
  <c r="E65" i="4"/>
  <c r="U65" i="4" s="1"/>
  <c r="S64" i="4"/>
  <c r="R64" i="4"/>
  <c r="Q64" i="4"/>
  <c r="P64" i="4"/>
  <c r="E64" i="4"/>
  <c r="U64" i="4" s="1"/>
  <c r="S63" i="4"/>
  <c r="R63" i="4"/>
  <c r="Q63" i="4"/>
  <c r="P63" i="4"/>
  <c r="E63" i="4"/>
  <c r="O61" i="4"/>
  <c r="N61" i="4"/>
  <c r="M61" i="4"/>
  <c r="S61" i="4" s="1"/>
  <c r="L61" i="4"/>
  <c r="R61" i="4" s="1"/>
  <c r="K61" i="4"/>
  <c r="J61" i="4"/>
  <c r="I61" i="4"/>
  <c r="H61" i="4"/>
  <c r="C61" i="4"/>
  <c r="B61" i="4"/>
  <c r="S60" i="4"/>
  <c r="R60" i="4"/>
  <c r="Q60" i="4"/>
  <c r="P60" i="4"/>
  <c r="E60" i="4"/>
  <c r="U60" i="4" s="1"/>
  <c r="T59" i="4"/>
  <c r="S59" i="4"/>
  <c r="R59" i="4"/>
  <c r="Q59" i="4"/>
  <c r="P59" i="4"/>
  <c r="E59" i="4"/>
  <c r="U59" i="4" s="1"/>
  <c r="S58" i="4"/>
  <c r="R58" i="4"/>
  <c r="Q58" i="4"/>
  <c r="P58" i="4"/>
  <c r="E58" i="4"/>
  <c r="T58" i="4" s="1"/>
  <c r="S57" i="4"/>
  <c r="R57" i="4"/>
  <c r="Q57" i="4"/>
  <c r="P57" i="4"/>
  <c r="E57" i="4"/>
  <c r="U57" i="4" s="1"/>
  <c r="O55" i="4"/>
  <c r="N55" i="4"/>
  <c r="M55" i="4"/>
  <c r="S55" i="4" s="1"/>
  <c r="L55" i="4"/>
  <c r="K55" i="4"/>
  <c r="J55" i="4"/>
  <c r="I55" i="4"/>
  <c r="H55" i="4"/>
  <c r="G55" i="4"/>
  <c r="F55" i="4"/>
  <c r="C55" i="4"/>
  <c r="B55" i="4"/>
  <c r="S54" i="4"/>
  <c r="R54" i="4"/>
  <c r="Q54" i="4"/>
  <c r="U54" i="4" s="1"/>
  <c r="P54" i="4"/>
  <c r="E54" i="4"/>
  <c r="T54" i="4" s="1"/>
  <c r="U53" i="4"/>
  <c r="S53" i="4"/>
  <c r="R53" i="4"/>
  <c r="Q53" i="4"/>
  <c r="P53" i="4"/>
  <c r="T53" i="4" s="1"/>
  <c r="E53" i="4"/>
  <c r="S52" i="4"/>
  <c r="R52" i="4"/>
  <c r="Q52" i="4"/>
  <c r="P52" i="4"/>
  <c r="E52" i="4"/>
  <c r="U52" i="4" s="1"/>
  <c r="T51" i="4"/>
  <c r="S51" i="4"/>
  <c r="R51" i="4"/>
  <c r="Q51" i="4"/>
  <c r="P51" i="4"/>
  <c r="E51" i="4"/>
  <c r="U51" i="4" s="1"/>
  <c r="U50" i="4"/>
  <c r="T50" i="4"/>
  <c r="S50" i="4"/>
  <c r="R50" i="4"/>
  <c r="Q50" i="4"/>
  <c r="P50" i="4"/>
  <c r="E50" i="4"/>
  <c r="T49" i="4"/>
  <c r="S49" i="4"/>
  <c r="R49" i="4"/>
  <c r="Q49" i="4"/>
  <c r="P49" i="4"/>
  <c r="E49" i="4"/>
  <c r="U49" i="4" s="1"/>
  <c r="S48" i="4"/>
  <c r="R48" i="4"/>
  <c r="Q48" i="4"/>
  <c r="P48" i="4"/>
  <c r="E48" i="4"/>
  <c r="U48" i="4" s="1"/>
  <c r="S47" i="4"/>
  <c r="R47" i="4"/>
  <c r="Q47" i="4"/>
  <c r="P47" i="4"/>
  <c r="E47" i="4"/>
  <c r="T47" i="4" s="1"/>
  <c r="T46" i="4"/>
  <c r="S46" i="4"/>
  <c r="R46" i="4"/>
  <c r="Q46" i="4"/>
  <c r="P46" i="4"/>
  <c r="E46" i="4"/>
  <c r="U46" i="4" s="1"/>
  <c r="T45" i="4"/>
  <c r="S45" i="4"/>
  <c r="R45" i="4"/>
  <c r="Q45" i="4"/>
  <c r="P45" i="4"/>
  <c r="E45" i="4"/>
  <c r="U45" i="4" s="1"/>
  <c r="S44" i="4"/>
  <c r="R44" i="4"/>
  <c r="Q44" i="4"/>
  <c r="P44" i="4"/>
  <c r="E44" i="4"/>
  <c r="U44" i="4" s="1"/>
  <c r="O42" i="4"/>
  <c r="N42" i="4"/>
  <c r="M42" i="4"/>
  <c r="L42" i="4"/>
  <c r="R42" i="4" s="1"/>
  <c r="K42" i="4"/>
  <c r="J42" i="4"/>
  <c r="I42" i="4"/>
  <c r="Q42" i="4" s="1"/>
  <c r="H42" i="4"/>
  <c r="G42" i="4"/>
  <c r="F42" i="4"/>
  <c r="C42" i="4"/>
  <c r="B42" i="4"/>
  <c r="E42" i="4" s="1"/>
  <c r="U41" i="4"/>
  <c r="T41" i="4"/>
  <c r="S41" i="4"/>
  <c r="R41" i="4"/>
  <c r="Q41" i="4"/>
  <c r="P41" i="4"/>
  <c r="E41" i="4"/>
  <c r="T40" i="4"/>
  <c r="S40" i="4"/>
  <c r="R40" i="4"/>
  <c r="Q40" i="4"/>
  <c r="P40" i="4"/>
  <c r="E40" i="4"/>
  <c r="U40" i="4" s="1"/>
  <c r="U39" i="4"/>
  <c r="T39" i="4"/>
  <c r="S39" i="4"/>
  <c r="R39" i="4"/>
  <c r="Q39" i="4"/>
  <c r="P39" i="4"/>
  <c r="E39" i="4"/>
  <c r="S38" i="4"/>
  <c r="R38" i="4"/>
  <c r="Q38" i="4"/>
  <c r="P38" i="4"/>
  <c r="E38" i="4"/>
  <c r="U38" i="4" s="1"/>
  <c r="S37" i="4"/>
  <c r="R37" i="4"/>
  <c r="Q37" i="4"/>
  <c r="P37" i="4"/>
  <c r="T37" i="4" s="1"/>
  <c r="E37" i="4"/>
  <c r="R35" i="4"/>
  <c r="O35" i="4"/>
  <c r="N35" i="4"/>
  <c r="M35" i="4"/>
  <c r="S35" i="4" s="1"/>
  <c r="L35" i="4"/>
  <c r="K35" i="4"/>
  <c r="J35" i="4"/>
  <c r="I35" i="4"/>
  <c r="Q35" i="4" s="1"/>
  <c r="H35" i="4"/>
  <c r="P35" i="4" s="1"/>
  <c r="G35" i="4"/>
  <c r="F35" i="4"/>
  <c r="E35" i="4"/>
  <c r="C35" i="4"/>
  <c r="B35" i="4"/>
  <c r="U34" i="4"/>
  <c r="S34" i="4"/>
  <c r="R34" i="4"/>
  <c r="Q34" i="4"/>
  <c r="P34" i="4"/>
  <c r="T34" i="4" s="1"/>
  <c r="E34" i="4"/>
  <c r="R32" i="4"/>
  <c r="O32" i="4"/>
  <c r="N32" i="4"/>
  <c r="M32" i="4"/>
  <c r="S32" i="4" s="1"/>
  <c r="L32" i="4"/>
  <c r="K32" i="4"/>
  <c r="J32" i="4"/>
  <c r="I32" i="4"/>
  <c r="Q32" i="4" s="1"/>
  <c r="H32" i="4"/>
  <c r="P32" i="4" s="1"/>
  <c r="G32" i="4"/>
  <c r="F32" i="4"/>
  <c r="C32" i="4"/>
  <c r="B32" i="4"/>
  <c r="E32" i="4" s="1"/>
  <c r="U31" i="4"/>
  <c r="T31" i="4"/>
  <c r="S31" i="4"/>
  <c r="R31" i="4"/>
  <c r="Q31" i="4"/>
  <c r="P31" i="4"/>
  <c r="E31" i="4"/>
  <c r="T30" i="4"/>
  <c r="S30" i="4"/>
  <c r="R30" i="4"/>
  <c r="Q30" i="4"/>
  <c r="P30" i="4"/>
  <c r="E30" i="4"/>
  <c r="U30" i="4" s="1"/>
  <c r="S29" i="4"/>
  <c r="R29" i="4"/>
  <c r="Q29" i="4"/>
  <c r="P29" i="4"/>
  <c r="E29" i="4"/>
  <c r="U29" i="4" s="1"/>
  <c r="S28" i="4"/>
  <c r="R28" i="4"/>
  <c r="Q28" i="4"/>
  <c r="P28" i="4"/>
  <c r="E28" i="4"/>
  <c r="U28" i="4" s="1"/>
  <c r="R26" i="4"/>
  <c r="O26" i="4"/>
  <c r="N26" i="4"/>
  <c r="M26" i="4"/>
  <c r="L26" i="4"/>
  <c r="K26" i="4"/>
  <c r="J26" i="4"/>
  <c r="I26" i="4"/>
  <c r="Q26" i="4" s="1"/>
  <c r="H26" i="4"/>
  <c r="P26" i="4" s="1"/>
  <c r="G26" i="4"/>
  <c r="F26" i="4"/>
  <c r="C26" i="4"/>
  <c r="B26" i="4"/>
  <c r="E26" i="4" s="1"/>
  <c r="U25" i="4"/>
  <c r="T25" i="4"/>
  <c r="S25" i="4"/>
  <c r="R25" i="4"/>
  <c r="Q25" i="4"/>
  <c r="P25" i="4"/>
  <c r="E25" i="4"/>
  <c r="U24" i="4"/>
  <c r="T24" i="4"/>
  <c r="S24" i="4"/>
  <c r="R24" i="4"/>
  <c r="Q24" i="4"/>
  <c r="P24" i="4"/>
  <c r="E24" i="4"/>
  <c r="S23" i="4"/>
  <c r="R23" i="4"/>
  <c r="Q23" i="4"/>
  <c r="P23" i="4"/>
  <c r="E23" i="4"/>
  <c r="U23" i="4" s="1"/>
  <c r="S22" i="4"/>
  <c r="R22" i="4"/>
  <c r="Q22" i="4"/>
  <c r="P22" i="4"/>
  <c r="E22" i="4"/>
  <c r="U22" i="4" s="1"/>
  <c r="S21" i="4"/>
  <c r="R21" i="4"/>
  <c r="Q21" i="4"/>
  <c r="P21" i="4"/>
  <c r="E21" i="4"/>
  <c r="U21" i="4" s="1"/>
  <c r="U20" i="4"/>
  <c r="T20" i="4"/>
  <c r="S20" i="4"/>
  <c r="R20" i="4"/>
  <c r="Q20" i="4"/>
  <c r="P20" i="4"/>
  <c r="E20" i="4"/>
  <c r="T19" i="4"/>
  <c r="S19" i="4"/>
  <c r="R19" i="4"/>
  <c r="Q19" i="4"/>
  <c r="P19" i="4"/>
  <c r="E19" i="4"/>
  <c r="U19" i="4" s="1"/>
  <c r="O17" i="4"/>
  <c r="N17" i="4"/>
  <c r="M17" i="4"/>
  <c r="S17" i="4" s="1"/>
  <c r="L17" i="4"/>
  <c r="R17" i="4" s="1"/>
  <c r="K17" i="4"/>
  <c r="J17" i="4"/>
  <c r="I17" i="4"/>
  <c r="Q17" i="4" s="1"/>
  <c r="H17" i="4"/>
  <c r="P17" i="4" s="1"/>
  <c r="G17" i="4"/>
  <c r="F17" i="4"/>
  <c r="C17" i="4"/>
  <c r="E17" i="4" s="1"/>
  <c r="B17" i="4"/>
  <c r="T16" i="4"/>
  <c r="S16" i="4"/>
  <c r="R16" i="4"/>
  <c r="Q16" i="4"/>
  <c r="P16" i="4"/>
  <c r="E16" i="4"/>
  <c r="U16" i="4" s="1"/>
  <c r="T15" i="4"/>
  <c r="S15" i="4"/>
  <c r="R15" i="4"/>
  <c r="Q15" i="4"/>
  <c r="P15" i="4"/>
  <c r="E15" i="4"/>
  <c r="U15" i="4" s="1"/>
  <c r="U14" i="4"/>
  <c r="T14" i="4"/>
  <c r="S14" i="4"/>
  <c r="R14" i="4"/>
  <c r="Q14" i="4"/>
  <c r="P14" i="4"/>
  <c r="E14" i="4"/>
  <c r="U13" i="4"/>
  <c r="T13" i="4"/>
  <c r="S13" i="4"/>
  <c r="R13" i="4"/>
  <c r="Q13" i="4"/>
  <c r="P13" i="4"/>
  <c r="E13" i="4"/>
  <c r="S12" i="4"/>
  <c r="R12" i="4"/>
  <c r="Q12" i="4"/>
  <c r="P12" i="4"/>
  <c r="E12" i="4"/>
  <c r="U12" i="4" s="1"/>
  <c r="S11" i="4"/>
  <c r="R11" i="4"/>
  <c r="Q11" i="4"/>
  <c r="P11" i="4"/>
  <c r="E11" i="4"/>
  <c r="U11" i="4" s="1"/>
  <c r="S10" i="4"/>
  <c r="R10" i="4"/>
  <c r="Q10" i="4"/>
  <c r="P10" i="4"/>
  <c r="E10" i="4"/>
  <c r="U10" i="4" s="1"/>
  <c r="U9" i="4"/>
  <c r="T9" i="4"/>
  <c r="S9" i="4"/>
  <c r="R9" i="4"/>
  <c r="Q9" i="4"/>
  <c r="P9" i="4"/>
  <c r="E9" i="4"/>
  <c r="T96" i="3"/>
  <c r="S96" i="3"/>
  <c r="R96" i="3"/>
  <c r="Q96" i="3"/>
  <c r="P96" i="3"/>
  <c r="E96" i="3"/>
  <c r="U96" i="3" s="1"/>
  <c r="T95" i="3"/>
  <c r="S95" i="3"/>
  <c r="R95" i="3"/>
  <c r="Q95" i="3"/>
  <c r="P95" i="3"/>
  <c r="E95" i="3"/>
  <c r="U95" i="3" s="1"/>
  <c r="U94" i="3"/>
  <c r="T94" i="3"/>
  <c r="S94" i="3"/>
  <c r="R94" i="3"/>
  <c r="Q94" i="3"/>
  <c r="P94" i="3"/>
  <c r="E94" i="3"/>
  <c r="U93" i="3"/>
  <c r="T93" i="3"/>
  <c r="S93" i="3"/>
  <c r="R93" i="3"/>
  <c r="Q93" i="3"/>
  <c r="P93" i="3"/>
  <c r="E93" i="3"/>
  <c r="S92" i="3"/>
  <c r="R92" i="3"/>
  <c r="Q92" i="3"/>
  <c r="P92" i="3"/>
  <c r="E92" i="3"/>
  <c r="U92" i="3" s="1"/>
  <c r="S91" i="3"/>
  <c r="R91" i="3"/>
  <c r="Q91" i="3"/>
  <c r="P91" i="3"/>
  <c r="E91" i="3"/>
  <c r="U91" i="3" s="1"/>
  <c r="S90" i="3"/>
  <c r="R90" i="3"/>
  <c r="Q90" i="3"/>
  <c r="P90" i="3"/>
  <c r="E90" i="3"/>
  <c r="U90" i="3" s="1"/>
  <c r="U89" i="3"/>
  <c r="T89" i="3"/>
  <c r="S89" i="3"/>
  <c r="R89" i="3"/>
  <c r="Q89" i="3"/>
  <c r="P89" i="3"/>
  <c r="E89" i="3"/>
  <c r="T88" i="3"/>
  <c r="S88" i="3"/>
  <c r="R88" i="3"/>
  <c r="Q88" i="3"/>
  <c r="P88" i="3"/>
  <c r="E88" i="3"/>
  <c r="U88" i="3" s="1"/>
  <c r="W75" i="3"/>
  <c r="V75" i="3"/>
  <c r="O75" i="3"/>
  <c r="N75" i="3"/>
  <c r="M75" i="3"/>
  <c r="S75" i="3" s="1"/>
  <c r="L75" i="3"/>
  <c r="K75" i="3"/>
  <c r="J75" i="3"/>
  <c r="I75" i="3"/>
  <c r="H75" i="3"/>
  <c r="G75" i="3"/>
  <c r="F75" i="3"/>
  <c r="C75" i="3"/>
  <c r="B75" i="3"/>
  <c r="O74" i="3"/>
  <c r="N74" i="3"/>
  <c r="M74" i="3"/>
  <c r="S74" i="3" s="1"/>
  <c r="L74" i="3"/>
  <c r="R74" i="3" s="1"/>
  <c r="K74" i="3"/>
  <c r="J74" i="3"/>
  <c r="I74" i="3"/>
  <c r="Q74" i="3" s="1"/>
  <c r="H74" i="3"/>
  <c r="P74" i="3" s="1"/>
  <c r="G74" i="3"/>
  <c r="F74" i="3"/>
  <c r="C74" i="3"/>
  <c r="E74" i="3" s="1"/>
  <c r="B74" i="3"/>
  <c r="O73" i="3"/>
  <c r="N73" i="3"/>
  <c r="M73" i="3"/>
  <c r="S73" i="3" s="1"/>
  <c r="L73" i="3"/>
  <c r="R73" i="3" s="1"/>
  <c r="K73" i="3"/>
  <c r="J73" i="3"/>
  <c r="I73" i="3"/>
  <c r="Q73" i="3" s="1"/>
  <c r="H73" i="3"/>
  <c r="P73" i="3" s="1"/>
  <c r="G73" i="3"/>
  <c r="F73" i="3"/>
  <c r="E73" i="3"/>
  <c r="C73" i="3"/>
  <c r="B73" i="3"/>
  <c r="S72" i="3"/>
  <c r="R72" i="3"/>
  <c r="Q72" i="3"/>
  <c r="P72" i="3"/>
  <c r="E72" i="3"/>
  <c r="U72" i="3" s="1"/>
  <c r="S71" i="3"/>
  <c r="R71" i="3"/>
  <c r="Q71" i="3"/>
  <c r="P71" i="3"/>
  <c r="E71" i="3"/>
  <c r="U71" i="3" s="1"/>
  <c r="W69" i="3"/>
  <c r="V69" i="3"/>
  <c r="O69" i="3"/>
  <c r="N69" i="3"/>
  <c r="M69" i="3"/>
  <c r="S69" i="3" s="1"/>
  <c r="L69" i="3"/>
  <c r="K69" i="3"/>
  <c r="J69" i="3"/>
  <c r="I69" i="3"/>
  <c r="H69" i="3"/>
  <c r="G69" i="3"/>
  <c r="F69" i="3"/>
  <c r="C69" i="3"/>
  <c r="B69" i="3"/>
  <c r="S68" i="3"/>
  <c r="O68" i="3"/>
  <c r="N68" i="3"/>
  <c r="M68" i="3"/>
  <c r="L68" i="3"/>
  <c r="R68" i="3" s="1"/>
  <c r="K68" i="3"/>
  <c r="J68" i="3"/>
  <c r="I68" i="3"/>
  <c r="Q68" i="3" s="1"/>
  <c r="H68" i="3"/>
  <c r="G68" i="3"/>
  <c r="F68" i="3"/>
  <c r="C68" i="3"/>
  <c r="B68" i="3"/>
  <c r="E68" i="3" s="1"/>
  <c r="U67" i="3"/>
  <c r="T67" i="3"/>
  <c r="S67" i="3"/>
  <c r="R67" i="3"/>
  <c r="Q67" i="3"/>
  <c r="P67" i="3"/>
  <c r="E67" i="3"/>
  <c r="U66" i="3"/>
  <c r="T66" i="3"/>
  <c r="S66" i="3"/>
  <c r="R66" i="3"/>
  <c r="Q66" i="3"/>
  <c r="P66" i="3"/>
  <c r="E66" i="3"/>
  <c r="S65" i="3"/>
  <c r="R65" i="3"/>
  <c r="Q65" i="3"/>
  <c r="P65" i="3"/>
  <c r="E65" i="3"/>
  <c r="U65" i="3" s="1"/>
  <c r="S64" i="3"/>
  <c r="R64" i="3"/>
  <c r="Q64" i="3"/>
  <c r="P64" i="3"/>
  <c r="E64" i="3"/>
  <c r="U64" i="3" s="1"/>
  <c r="S63" i="3"/>
  <c r="R63" i="3"/>
  <c r="Q63" i="3"/>
  <c r="P63" i="3"/>
  <c r="E63" i="3"/>
  <c r="O61" i="3"/>
  <c r="N61" i="3"/>
  <c r="M61" i="3"/>
  <c r="S61" i="3" s="1"/>
  <c r="L61" i="3"/>
  <c r="R61" i="3" s="1"/>
  <c r="K61" i="3"/>
  <c r="J61" i="3"/>
  <c r="I61" i="3"/>
  <c r="H61" i="3"/>
  <c r="C61" i="3"/>
  <c r="B61" i="3"/>
  <c r="T60" i="3"/>
  <c r="S60" i="3"/>
  <c r="R60" i="3"/>
  <c r="Q60" i="3"/>
  <c r="P60" i="3"/>
  <c r="E60" i="3"/>
  <c r="U60" i="3" s="1"/>
  <c r="T59" i="3"/>
  <c r="S59" i="3"/>
  <c r="R59" i="3"/>
  <c r="Q59" i="3"/>
  <c r="P59" i="3"/>
  <c r="E59" i="3"/>
  <c r="U59" i="3" s="1"/>
  <c r="S58" i="3"/>
  <c r="R58" i="3"/>
  <c r="Q58" i="3"/>
  <c r="P58" i="3"/>
  <c r="E58" i="3"/>
  <c r="U58" i="3" s="1"/>
  <c r="U57" i="3"/>
  <c r="S57" i="3"/>
  <c r="R57" i="3"/>
  <c r="Q57" i="3"/>
  <c r="P57" i="3"/>
  <c r="E57" i="3"/>
  <c r="T57" i="3" s="1"/>
  <c r="O55" i="3"/>
  <c r="N55" i="3"/>
  <c r="R55" i="3" s="1"/>
  <c r="M55" i="3"/>
  <c r="S55" i="3" s="1"/>
  <c r="L55" i="3"/>
  <c r="K55" i="3"/>
  <c r="J55" i="3"/>
  <c r="I55" i="3"/>
  <c r="H55" i="3"/>
  <c r="G55" i="3"/>
  <c r="F55" i="3"/>
  <c r="C55" i="3"/>
  <c r="B55" i="3"/>
  <c r="U54" i="3"/>
  <c r="T54" i="3"/>
  <c r="S54" i="3"/>
  <c r="R54" i="3"/>
  <c r="Q54" i="3"/>
  <c r="P54" i="3"/>
  <c r="E54" i="3"/>
  <c r="S53" i="3"/>
  <c r="R53" i="3"/>
  <c r="Q53" i="3"/>
  <c r="P53" i="3"/>
  <c r="E53" i="3"/>
  <c r="U53" i="3" s="1"/>
  <c r="S52" i="3"/>
  <c r="R52" i="3"/>
  <c r="Q52" i="3"/>
  <c r="P52" i="3"/>
  <c r="E52" i="3"/>
  <c r="U52" i="3" s="1"/>
  <c r="S51" i="3"/>
  <c r="R51" i="3"/>
  <c r="Q51" i="3"/>
  <c r="P51" i="3"/>
  <c r="E51" i="3"/>
  <c r="U51" i="3" s="1"/>
  <c r="S50" i="3"/>
  <c r="R50" i="3"/>
  <c r="Q50" i="3"/>
  <c r="P50" i="3"/>
  <c r="E50" i="3"/>
  <c r="U50" i="3" s="1"/>
  <c r="S49" i="3"/>
  <c r="R49" i="3"/>
  <c r="Q49" i="3"/>
  <c r="P49" i="3"/>
  <c r="E49" i="3"/>
  <c r="U49" i="3" s="1"/>
  <c r="T48" i="3"/>
  <c r="S48" i="3"/>
  <c r="R48" i="3"/>
  <c r="Q48" i="3"/>
  <c r="P48" i="3"/>
  <c r="E48" i="3"/>
  <c r="U48" i="3" s="1"/>
  <c r="U47" i="3"/>
  <c r="T47" i="3"/>
  <c r="S47" i="3"/>
  <c r="R47" i="3"/>
  <c r="Q47" i="3"/>
  <c r="P47" i="3"/>
  <c r="E47" i="3"/>
  <c r="U46" i="3"/>
  <c r="T46" i="3"/>
  <c r="S46" i="3"/>
  <c r="R46" i="3"/>
  <c r="Q46" i="3"/>
  <c r="P46" i="3"/>
  <c r="E46" i="3"/>
  <c r="S45" i="3"/>
  <c r="R45" i="3"/>
  <c r="Q45" i="3"/>
  <c r="P45" i="3"/>
  <c r="E45" i="3"/>
  <c r="U45" i="3" s="1"/>
  <c r="S44" i="3"/>
  <c r="R44" i="3"/>
  <c r="Q44" i="3"/>
  <c r="P44" i="3"/>
  <c r="E44" i="3"/>
  <c r="U44" i="3" s="1"/>
  <c r="O42" i="3"/>
  <c r="N42" i="3"/>
  <c r="M42" i="3"/>
  <c r="S42" i="3" s="1"/>
  <c r="L42" i="3"/>
  <c r="R42" i="3" s="1"/>
  <c r="K42" i="3"/>
  <c r="J42" i="3"/>
  <c r="I42" i="3"/>
  <c r="H42" i="3"/>
  <c r="G42" i="3"/>
  <c r="F42" i="3"/>
  <c r="C42" i="3"/>
  <c r="B42" i="3"/>
  <c r="S41" i="3"/>
  <c r="R41" i="3"/>
  <c r="Q41" i="3"/>
  <c r="P41" i="3"/>
  <c r="E41" i="3"/>
  <c r="U41" i="3" s="1"/>
  <c r="S40" i="3"/>
  <c r="R40" i="3"/>
  <c r="Q40" i="3"/>
  <c r="P40" i="3"/>
  <c r="E40" i="3"/>
  <c r="U40" i="3" s="1"/>
  <c r="S39" i="3"/>
  <c r="R39" i="3"/>
  <c r="Q39" i="3"/>
  <c r="P39" i="3"/>
  <c r="E39" i="3"/>
  <c r="U39" i="3" s="1"/>
  <c r="T38" i="3"/>
  <c r="S38" i="3"/>
  <c r="R38" i="3"/>
  <c r="Q38" i="3"/>
  <c r="P38" i="3"/>
  <c r="E38" i="3"/>
  <c r="U38" i="3" s="1"/>
  <c r="T37" i="3"/>
  <c r="S37" i="3"/>
  <c r="R37" i="3"/>
  <c r="Q37" i="3"/>
  <c r="P37" i="3"/>
  <c r="E37" i="3"/>
  <c r="U37" i="3" s="1"/>
  <c r="S35" i="3"/>
  <c r="O35" i="3"/>
  <c r="N35" i="3"/>
  <c r="M35" i="3"/>
  <c r="L35" i="3"/>
  <c r="R35" i="3" s="1"/>
  <c r="K35" i="3"/>
  <c r="J35" i="3"/>
  <c r="I35" i="3"/>
  <c r="Q35" i="3" s="1"/>
  <c r="H35" i="3"/>
  <c r="P35" i="3" s="1"/>
  <c r="G35" i="3"/>
  <c r="F35" i="3"/>
  <c r="C35" i="3"/>
  <c r="B35" i="3"/>
  <c r="E35" i="3" s="1"/>
  <c r="T34" i="3"/>
  <c r="S34" i="3"/>
  <c r="R34" i="3"/>
  <c r="Q34" i="3"/>
  <c r="P34" i="3"/>
  <c r="E34" i="3"/>
  <c r="U34" i="3" s="1"/>
  <c r="S32" i="3"/>
  <c r="O32" i="3"/>
  <c r="N32" i="3"/>
  <c r="M32" i="3"/>
  <c r="L32" i="3"/>
  <c r="R32" i="3" s="1"/>
  <c r="K32" i="3"/>
  <c r="J32" i="3"/>
  <c r="I32" i="3"/>
  <c r="H32" i="3"/>
  <c r="P32" i="3" s="1"/>
  <c r="G32" i="3"/>
  <c r="F32" i="3"/>
  <c r="C32" i="3"/>
  <c r="B32" i="3"/>
  <c r="E32" i="3" s="1"/>
  <c r="T31" i="3"/>
  <c r="S31" i="3"/>
  <c r="R31" i="3"/>
  <c r="Q31" i="3"/>
  <c r="P31" i="3"/>
  <c r="E31" i="3"/>
  <c r="U31" i="3" s="1"/>
  <c r="U30" i="3"/>
  <c r="T30" i="3"/>
  <c r="S30" i="3"/>
  <c r="R30" i="3"/>
  <c r="Q30" i="3"/>
  <c r="P30" i="3"/>
  <c r="E30" i="3"/>
  <c r="S29" i="3"/>
  <c r="R29" i="3"/>
  <c r="Q29" i="3"/>
  <c r="P29" i="3"/>
  <c r="E29" i="3"/>
  <c r="U29" i="3" s="1"/>
  <c r="S28" i="3"/>
  <c r="R28" i="3"/>
  <c r="Q28" i="3"/>
  <c r="P28" i="3"/>
  <c r="E28" i="3"/>
  <c r="U28" i="3" s="1"/>
  <c r="W26" i="3"/>
  <c r="V26" i="3"/>
  <c r="S26" i="3"/>
  <c r="O26" i="3"/>
  <c r="N26" i="3"/>
  <c r="M26" i="3"/>
  <c r="L26" i="3"/>
  <c r="R26" i="3" s="1"/>
  <c r="K26" i="3"/>
  <c r="J26" i="3"/>
  <c r="I26" i="3"/>
  <c r="Q26" i="3" s="1"/>
  <c r="H26" i="3"/>
  <c r="G26" i="3"/>
  <c r="F26" i="3"/>
  <c r="C26" i="3"/>
  <c r="B26" i="3"/>
  <c r="E26" i="3" s="1"/>
  <c r="U25" i="3"/>
  <c r="T25" i="3"/>
  <c r="S25" i="3"/>
  <c r="R25" i="3"/>
  <c r="Q25" i="3"/>
  <c r="P25" i="3"/>
  <c r="E25" i="3"/>
  <c r="U24" i="3"/>
  <c r="T24" i="3"/>
  <c r="S24" i="3"/>
  <c r="R24" i="3"/>
  <c r="Q24" i="3"/>
  <c r="P24" i="3"/>
  <c r="E24" i="3"/>
  <c r="S23" i="3"/>
  <c r="R23" i="3"/>
  <c r="Q23" i="3"/>
  <c r="P23" i="3"/>
  <c r="E23" i="3"/>
  <c r="U23" i="3" s="1"/>
  <c r="S22" i="3"/>
  <c r="R22" i="3"/>
  <c r="Q22" i="3"/>
  <c r="P22" i="3"/>
  <c r="E22" i="3"/>
  <c r="U22" i="3" s="1"/>
  <c r="U21" i="3"/>
  <c r="S21" i="3"/>
  <c r="R21" i="3"/>
  <c r="Q21" i="3"/>
  <c r="P21" i="3"/>
  <c r="E21" i="3"/>
  <c r="T21" i="3" s="1"/>
  <c r="U20" i="3"/>
  <c r="T20" i="3"/>
  <c r="S20" i="3"/>
  <c r="R20" i="3"/>
  <c r="Q20" i="3"/>
  <c r="P20" i="3"/>
  <c r="E20" i="3"/>
  <c r="T19" i="3"/>
  <c r="S19" i="3"/>
  <c r="R19" i="3"/>
  <c r="Q19" i="3"/>
  <c r="P19" i="3"/>
  <c r="E19" i="3"/>
  <c r="U19" i="3" s="1"/>
  <c r="O17" i="3"/>
  <c r="N17" i="3"/>
  <c r="M17" i="3"/>
  <c r="S17" i="3" s="1"/>
  <c r="L17" i="3"/>
  <c r="R17" i="3" s="1"/>
  <c r="K17" i="3"/>
  <c r="J17" i="3"/>
  <c r="I17" i="3"/>
  <c r="Q17" i="3" s="1"/>
  <c r="H17" i="3"/>
  <c r="P17" i="3" s="1"/>
  <c r="G17" i="3"/>
  <c r="F17" i="3"/>
  <c r="C17" i="3"/>
  <c r="E17" i="3" s="1"/>
  <c r="B17" i="3"/>
  <c r="T16" i="3"/>
  <c r="S16" i="3"/>
  <c r="R16" i="3"/>
  <c r="Q16" i="3"/>
  <c r="P16" i="3"/>
  <c r="E16" i="3"/>
  <c r="U16" i="3" s="1"/>
  <c r="T15" i="3"/>
  <c r="S15" i="3"/>
  <c r="R15" i="3"/>
  <c r="Q15" i="3"/>
  <c r="P15" i="3"/>
  <c r="E15" i="3"/>
  <c r="U15" i="3" s="1"/>
  <c r="U14" i="3"/>
  <c r="T14" i="3"/>
  <c r="S14" i="3"/>
  <c r="R14" i="3"/>
  <c r="Q14" i="3"/>
  <c r="P14" i="3"/>
  <c r="E14" i="3"/>
  <c r="U13" i="3"/>
  <c r="T13" i="3"/>
  <c r="S13" i="3"/>
  <c r="R13" i="3"/>
  <c r="Q13" i="3"/>
  <c r="P13" i="3"/>
  <c r="E13" i="3"/>
  <c r="S12" i="3"/>
  <c r="R12" i="3"/>
  <c r="Q12" i="3"/>
  <c r="P12" i="3"/>
  <c r="E12" i="3"/>
  <c r="U12" i="3" s="1"/>
  <c r="S11" i="3"/>
  <c r="R11" i="3"/>
  <c r="Q11" i="3"/>
  <c r="P11" i="3"/>
  <c r="E11" i="3"/>
  <c r="U11" i="3" s="1"/>
  <c r="S10" i="3"/>
  <c r="R10" i="3"/>
  <c r="Q10" i="3"/>
  <c r="U10" i="3" s="1"/>
  <c r="P10" i="3"/>
  <c r="E10" i="3"/>
  <c r="T10" i="3" s="1"/>
  <c r="U9" i="3"/>
  <c r="T9" i="3"/>
  <c r="S9" i="3"/>
  <c r="R9" i="3"/>
  <c r="Q9" i="3"/>
  <c r="P9" i="3"/>
  <c r="E9" i="3"/>
  <c r="T96" i="2"/>
  <c r="S96" i="2"/>
  <c r="R96" i="2"/>
  <c r="Q96" i="2"/>
  <c r="P96" i="2"/>
  <c r="E96" i="2"/>
  <c r="U96" i="2" s="1"/>
  <c r="T95" i="2"/>
  <c r="S95" i="2"/>
  <c r="R95" i="2"/>
  <c r="Q95" i="2"/>
  <c r="P95" i="2"/>
  <c r="E95" i="2"/>
  <c r="U95" i="2" s="1"/>
  <c r="U94" i="2"/>
  <c r="T94" i="2"/>
  <c r="S94" i="2"/>
  <c r="R94" i="2"/>
  <c r="Q94" i="2"/>
  <c r="P94" i="2"/>
  <c r="E94" i="2"/>
  <c r="U93" i="2"/>
  <c r="T93" i="2"/>
  <c r="S93" i="2"/>
  <c r="R93" i="2"/>
  <c r="Q93" i="2"/>
  <c r="P93" i="2"/>
  <c r="E93" i="2"/>
  <c r="S92" i="2"/>
  <c r="R92" i="2"/>
  <c r="Q92" i="2"/>
  <c r="P92" i="2"/>
  <c r="E92" i="2"/>
  <c r="U92" i="2" s="1"/>
  <c r="S91" i="2"/>
  <c r="R91" i="2"/>
  <c r="Q91" i="2"/>
  <c r="P91" i="2"/>
  <c r="E91" i="2"/>
  <c r="U91" i="2" s="1"/>
  <c r="U90" i="2"/>
  <c r="S90" i="2"/>
  <c r="R90" i="2"/>
  <c r="Q90" i="2"/>
  <c r="P90" i="2"/>
  <c r="E90" i="2"/>
  <c r="T90" i="2" s="1"/>
  <c r="U89" i="2"/>
  <c r="T89" i="2"/>
  <c r="S89" i="2"/>
  <c r="R89" i="2"/>
  <c r="Q89" i="2"/>
  <c r="P89" i="2"/>
  <c r="E89" i="2"/>
  <c r="T88" i="2"/>
  <c r="S88" i="2"/>
  <c r="R88" i="2"/>
  <c r="Q88" i="2"/>
  <c r="P88" i="2"/>
  <c r="E88" i="2"/>
  <c r="U88" i="2" s="1"/>
  <c r="O75" i="2"/>
  <c r="N75" i="2"/>
  <c r="M75" i="2"/>
  <c r="L75" i="2"/>
  <c r="K75" i="2"/>
  <c r="J75" i="2"/>
  <c r="I75" i="2"/>
  <c r="H75" i="2"/>
  <c r="G75" i="2"/>
  <c r="F75" i="2"/>
  <c r="C75" i="2"/>
  <c r="B75" i="2"/>
  <c r="R74" i="2"/>
  <c r="O74" i="2"/>
  <c r="N74" i="2"/>
  <c r="M74" i="2"/>
  <c r="S74" i="2" s="1"/>
  <c r="L74" i="2"/>
  <c r="K74" i="2"/>
  <c r="J74" i="2"/>
  <c r="I74" i="2"/>
  <c r="Q74" i="2" s="1"/>
  <c r="H74" i="2"/>
  <c r="P74" i="2" s="1"/>
  <c r="G74" i="2"/>
  <c r="F74" i="2"/>
  <c r="E74" i="2"/>
  <c r="C74" i="2"/>
  <c r="B74" i="2"/>
  <c r="S73" i="2"/>
  <c r="O73" i="2"/>
  <c r="N73" i="2"/>
  <c r="R73" i="2" s="1"/>
  <c r="M73" i="2"/>
  <c r="L73" i="2"/>
  <c r="K73" i="2"/>
  <c r="J73" i="2"/>
  <c r="I73" i="2"/>
  <c r="Q73" i="2" s="1"/>
  <c r="H73" i="2"/>
  <c r="P73" i="2" s="1"/>
  <c r="G73" i="2"/>
  <c r="F73" i="2"/>
  <c r="C73" i="2"/>
  <c r="B73" i="2"/>
  <c r="E73" i="2" s="1"/>
  <c r="U72" i="2"/>
  <c r="S72" i="2"/>
  <c r="R72" i="2"/>
  <c r="Q72" i="2"/>
  <c r="P72" i="2"/>
  <c r="E72" i="2"/>
  <c r="T72" i="2" s="1"/>
  <c r="U71" i="2"/>
  <c r="S71" i="2"/>
  <c r="R71" i="2"/>
  <c r="Q71" i="2"/>
  <c r="P71" i="2"/>
  <c r="T71" i="2" s="1"/>
  <c r="E71" i="2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R68" i="2" s="1"/>
  <c r="K68" i="2"/>
  <c r="J68" i="2"/>
  <c r="I68" i="2"/>
  <c r="H68" i="2"/>
  <c r="G68" i="2"/>
  <c r="F68" i="2"/>
  <c r="C68" i="2"/>
  <c r="B68" i="2"/>
  <c r="E68" i="2" s="1"/>
  <c r="U67" i="2"/>
  <c r="S67" i="2"/>
  <c r="R67" i="2"/>
  <c r="Q67" i="2"/>
  <c r="P67" i="2"/>
  <c r="E67" i="2"/>
  <c r="T67" i="2" s="1"/>
  <c r="U66" i="2"/>
  <c r="T66" i="2"/>
  <c r="S66" i="2"/>
  <c r="R66" i="2"/>
  <c r="Q66" i="2"/>
  <c r="P66" i="2"/>
  <c r="E66" i="2"/>
  <c r="T65" i="2"/>
  <c r="S65" i="2"/>
  <c r="R65" i="2"/>
  <c r="Q65" i="2"/>
  <c r="P65" i="2"/>
  <c r="E65" i="2"/>
  <c r="U65" i="2" s="1"/>
  <c r="S64" i="2"/>
  <c r="R64" i="2"/>
  <c r="Q64" i="2"/>
  <c r="P64" i="2"/>
  <c r="E64" i="2"/>
  <c r="U64" i="2" s="1"/>
  <c r="U63" i="2"/>
  <c r="S63" i="2"/>
  <c r="R63" i="2"/>
  <c r="Q63" i="2"/>
  <c r="P63" i="2"/>
  <c r="E63" i="2"/>
  <c r="T63" i="2" s="1"/>
  <c r="O61" i="2"/>
  <c r="N61" i="2"/>
  <c r="M61" i="2"/>
  <c r="S61" i="2" s="1"/>
  <c r="L61" i="2"/>
  <c r="R61" i="2" s="1"/>
  <c r="K61" i="2"/>
  <c r="J61" i="2"/>
  <c r="I61" i="2"/>
  <c r="H61" i="2"/>
  <c r="C61" i="2"/>
  <c r="B61" i="2"/>
  <c r="E61" i="2" s="1"/>
  <c r="S60" i="2"/>
  <c r="R60" i="2"/>
  <c r="Q60" i="2"/>
  <c r="P60" i="2"/>
  <c r="E60" i="2"/>
  <c r="U60" i="2" s="1"/>
  <c r="S59" i="2"/>
  <c r="R59" i="2"/>
  <c r="Q59" i="2"/>
  <c r="P59" i="2"/>
  <c r="E59" i="2"/>
  <c r="U59" i="2" s="1"/>
  <c r="S58" i="2"/>
  <c r="R58" i="2"/>
  <c r="Q58" i="2"/>
  <c r="P58" i="2"/>
  <c r="E58" i="2"/>
  <c r="T58" i="2" s="1"/>
  <c r="S57" i="2"/>
  <c r="R57" i="2"/>
  <c r="Q57" i="2"/>
  <c r="P57" i="2"/>
  <c r="E57" i="2"/>
  <c r="U57" i="2" s="1"/>
  <c r="O55" i="2"/>
  <c r="N55" i="2"/>
  <c r="M55" i="2"/>
  <c r="L55" i="2"/>
  <c r="R55" i="2" s="1"/>
  <c r="K55" i="2"/>
  <c r="J55" i="2"/>
  <c r="I55" i="2"/>
  <c r="H55" i="2"/>
  <c r="G55" i="2"/>
  <c r="F55" i="2"/>
  <c r="C55" i="2"/>
  <c r="B55" i="2"/>
  <c r="U54" i="2"/>
  <c r="T54" i="2"/>
  <c r="S54" i="2"/>
  <c r="R54" i="2"/>
  <c r="Q54" i="2"/>
  <c r="P54" i="2"/>
  <c r="E54" i="2"/>
  <c r="T53" i="2"/>
  <c r="S53" i="2"/>
  <c r="R53" i="2"/>
  <c r="Q53" i="2"/>
  <c r="P53" i="2"/>
  <c r="E53" i="2"/>
  <c r="U53" i="2" s="1"/>
  <c r="S52" i="2"/>
  <c r="R52" i="2"/>
  <c r="Q52" i="2"/>
  <c r="P52" i="2"/>
  <c r="E52" i="2"/>
  <c r="U52" i="2" s="1"/>
  <c r="U51" i="2"/>
  <c r="T51" i="2"/>
  <c r="S51" i="2"/>
  <c r="R51" i="2"/>
  <c r="Q51" i="2"/>
  <c r="P51" i="2"/>
  <c r="E51" i="2"/>
  <c r="U50" i="2"/>
  <c r="T50" i="2"/>
  <c r="S50" i="2"/>
  <c r="R50" i="2"/>
  <c r="Q50" i="2"/>
  <c r="P50" i="2"/>
  <c r="E50" i="2"/>
  <c r="S49" i="2"/>
  <c r="R49" i="2"/>
  <c r="Q49" i="2"/>
  <c r="P49" i="2"/>
  <c r="E49" i="2"/>
  <c r="U49" i="2" s="1"/>
  <c r="S48" i="2"/>
  <c r="R48" i="2"/>
  <c r="Q48" i="2"/>
  <c r="P48" i="2"/>
  <c r="E48" i="2"/>
  <c r="U48" i="2" s="1"/>
  <c r="S47" i="2"/>
  <c r="R47" i="2"/>
  <c r="Q47" i="2"/>
  <c r="P47" i="2"/>
  <c r="E47" i="2"/>
  <c r="T47" i="2" s="1"/>
  <c r="U46" i="2"/>
  <c r="T46" i="2"/>
  <c r="S46" i="2"/>
  <c r="R46" i="2"/>
  <c r="Q46" i="2"/>
  <c r="P46" i="2"/>
  <c r="E46" i="2"/>
  <c r="T45" i="2"/>
  <c r="S45" i="2"/>
  <c r="R45" i="2"/>
  <c r="Q45" i="2"/>
  <c r="P45" i="2"/>
  <c r="E45" i="2"/>
  <c r="U45" i="2" s="1"/>
  <c r="S44" i="2"/>
  <c r="R44" i="2"/>
  <c r="Q44" i="2"/>
  <c r="P44" i="2"/>
  <c r="E44" i="2"/>
  <c r="U44" i="2" s="1"/>
  <c r="S42" i="2"/>
  <c r="O42" i="2"/>
  <c r="N42" i="2"/>
  <c r="M42" i="2"/>
  <c r="L42" i="2"/>
  <c r="K42" i="2"/>
  <c r="J42" i="2"/>
  <c r="I42" i="2"/>
  <c r="H42" i="2"/>
  <c r="P42" i="2" s="1"/>
  <c r="G42" i="2"/>
  <c r="F42" i="2"/>
  <c r="C42" i="2"/>
  <c r="B42" i="2"/>
  <c r="E42" i="2" s="1"/>
  <c r="T41" i="2"/>
  <c r="S41" i="2"/>
  <c r="R41" i="2"/>
  <c r="Q41" i="2"/>
  <c r="P41" i="2"/>
  <c r="E41" i="2"/>
  <c r="U41" i="2" s="1"/>
  <c r="U40" i="2"/>
  <c r="T40" i="2"/>
  <c r="S40" i="2"/>
  <c r="R40" i="2"/>
  <c r="Q40" i="2"/>
  <c r="P40" i="2"/>
  <c r="E40" i="2"/>
  <c r="S39" i="2"/>
  <c r="R39" i="2"/>
  <c r="Q39" i="2"/>
  <c r="P39" i="2"/>
  <c r="E39" i="2"/>
  <c r="U39" i="2" s="1"/>
  <c r="S38" i="2"/>
  <c r="R38" i="2"/>
  <c r="Q38" i="2"/>
  <c r="P38" i="2"/>
  <c r="E38" i="2"/>
  <c r="U38" i="2" s="1"/>
  <c r="S37" i="2"/>
  <c r="R37" i="2"/>
  <c r="Q37" i="2"/>
  <c r="P37" i="2"/>
  <c r="E37" i="2"/>
  <c r="U37" i="2" s="1"/>
  <c r="O35" i="2"/>
  <c r="S35" i="2" s="1"/>
  <c r="N35" i="2"/>
  <c r="M35" i="2"/>
  <c r="L35" i="2"/>
  <c r="R35" i="2" s="1"/>
  <c r="K35" i="2"/>
  <c r="J35" i="2"/>
  <c r="I35" i="2"/>
  <c r="Q35" i="2" s="1"/>
  <c r="H35" i="2"/>
  <c r="P35" i="2" s="1"/>
  <c r="G35" i="2"/>
  <c r="F35" i="2"/>
  <c r="C35" i="2"/>
  <c r="B35" i="2"/>
  <c r="E35" i="2" s="1"/>
  <c r="S34" i="2"/>
  <c r="R34" i="2"/>
  <c r="Q34" i="2"/>
  <c r="P34" i="2"/>
  <c r="E34" i="2"/>
  <c r="U34" i="2" s="1"/>
  <c r="O32" i="2"/>
  <c r="N32" i="2"/>
  <c r="M32" i="2"/>
  <c r="S32" i="2" s="1"/>
  <c r="L32" i="2"/>
  <c r="R32" i="2" s="1"/>
  <c r="K32" i="2"/>
  <c r="J32" i="2"/>
  <c r="I32" i="2"/>
  <c r="H32" i="2"/>
  <c r="G32" i="2"/>
  <c r="F32" i="2"/>
  <c r="C32" i="2"/>
  <c r="B32" i="2"/>
  <c r="S31" i="2"/>
  <c r="R31" i="2"/>
  <c r="Q31" i="2"/>
  <c r="P31" i="2"/>
  <c r="E31" i="2"/>
  <c r="U31" i="2" s="1"/>
  <c r="U30" i="2"/>
  <c r="S30" i="2"/>
  <c r="R30" i="2"/>
  <c r="Q30" i="2"/>
  <c r="P30" i="2"/>
  <c r="E30" i="2"/>
  <c r="T30" i="2" s="1"/>
  <c r="U29" i="2"/>
  <c r="T29" i="2"/>
  <c r="S29" i="2"/>
  <c r="R29" i="2"/>
  <c r="Q29" i="2"/>
  <c r="P29" i="2"/>
  <c r="E29" i="2"/>
  <c r="S28" i="2"/>
  <c r="R28" i="2"/>
  <c r="Q28" i="2"/>
  <c r="P28" i="2"/>
  <c r="E28" i="2"/>
  <c r="U28" i="2" s="1"/>
  <c r="O26" i="2"/>
  <c r="N26" i="2"/>
  <c r="M26" i="2"/>
  <c r="S26" i="2" s="1"/>
  <c r="L26" i="2"/>
  <c r="R26" i="2" s="1"/>
  <c r="K26" i="2"/>
  <c r="J26" i="2"/>
  <c r="I26" i="2"/>
  <c r="H26" i="2"/>
  <c r="P26" i="2" s="1"/>
  <c r="G26" i="2"/>
  <c r="F26" i="2"/>
  <c r="C26" i="2"/>
  <c r="B26" i="2"/>
  <c r="T25" i="2"/>
  <c r="S25" i="2"/>
  <c r="R25" i="2"/>
  <c r="Q25" i="2"/>
  <c r="P25" i="2"/>
  <c r="E25" i="2"/>
  <c r="U25" i="2" s="1"/>
  <c r="S24" i="2"/>
  <c r="R24" i="2"/>
  <c r="Q24" i="2"/>
  <c r="P24" i="2"/>
  <c r="E24" i="2"/>
  <c r="U24" i="2" s="1"/>
  <c r="U23" i="2"/>
  <c r="S23" i="2"/>
  <c r="R23" i="2"/>
  <c r="Q23" i="2"/>
  <c r="P23" i="2"/>
  <c r="T23" i="2" s="1"/>
  <c r="E23" i="2"/>
  <c r="U22" i="2"/>
  <c r="T22" i="2"/>
  <c r="S22" i="2"/>
  <c r="R22" i="2"/>
  <c r="Q22" i="2"/>
  <c r="P22" i="2"/>
  <c r="E22" i="2"/>
  <c r="S21" i="2"/>
  <c r="R21" i="2"/>
  <c r="Q21" i="2"/>
  <c r="P21" i="2"/>
  <c r="E21" i="2"/>
  <c r="U21" i="2" s="1"/>
  <c r="S20" i="2"/>
  <c r="R20" i="2"/>
  <c r="Q20" i="2"/>
  <c r="P20" i="2"/>
  <c r="E20" i="2"/>
  <c r="U20" i="2" s="1"/>
  <c r="U19" i="2"/>
  <c r="S19" i="2"/>
  <c r="R19" i="2"/>
  <c r="Q19" i="2"/>
  <c r="P19" i="2"/>
  <c r="E19" i="2"/>
  <c r="T19" i="2" s="1"/>
  <c r="S17" i="2"/>
  <c r="O17" i="2"/>
  <c r="N17" i="2"/>
  <c r="R17" i="2" s="1"/>
  <c r="M17" i="2"/>
  <c r="L17" i="2"/>
  <c r="K17" i="2"/>
  <c r="J17" i="2"/>
  <c r="I17" i="2"/>
  <c r="Q17" i="2" s="1"/>
  <c r="H17" i="2"/>
  <c r="P17" i="2" s="1"/>
  <c r="G17" i="2"/>
  <c r="F17" i="2"/>
  <c r="C17" i="2"/>
  <c r="B17" i="2"/>
  <c r="E17" i="2" s="1"/>
  <c r="U16" i="2"/>
  <c r="S16" i="2"/>
  <c r="R16" i="2"/>
  <c r="Q16" i="2"/>
  <c r="P16" i="2"/>
  <c r="E16" i="2"/>
  <c r="T16" i="2" s="1"/>
  <c r="U15" i="2"/>
  <c r="T15" i="2"/>
  <c r="S15" i="2"/>
  <c r="R15" i="2"/>
  <c r="Q15" i="2"/>
  <c r="P15" i="2"/>
  <c r="E15" i="2"/>
  <c r="T14" i="2"/>
  <c r="S14" i="2"/>
  <c r="R14" i="2"/>
  <c r="Q14" i="2"/>
  <c r="P14" i="2"/>
  <c r="E14" i="2"/>
  <c r="U14" i="2" s="1"/>
  <c r="T13" i="2"/>
  <c r="S13" i="2"/>
  <c r="R13" i="2"/>
  <c r="Q13" i="2"/>
  <c r="P13" i="2"/>
  <c r="E13" i="2"/>
  <c r="U13" i="2" s="1"/>
  <c r="U12" i="2"/>
  <c r="T12" i="2"/>
  <c r="S12" i="2"/>
  <c r="R12" i="2"/>
  <c r="Q12" i="2"/>
  <c r="P12" i="2"/>
  <c r="E12" i="2"/>
  <c r="U11" i="2"/>
  <c r="T11" i="2"/>
  <c r="S11" i="2"/>
  <c r="R11" i="2"/>
  <c r="Q11" i="2"/>
  <c r="P11" i="2"/>
  <c r="E11" i="2"/>
  <c r="S10" i="2"/>
  <c r="R10" i="2"/>
  <c r="Q10" i="2"/>
  <c r="P10" i="2"/>
  <c r="E10" i="2"/>
  <c r="U10" i="2" s="1"/>
  <c r="S9" i="2"/>
  <c r="R9" i="2"/>
  <c r="Q9" i="2"/>
  <c r="P9" i="2"/>
  <c r="E9" i="2"/>
  <c r="U96" i="1"/>
  <c r="S96" i="1"/>
  <c r="R96" i="1"/>
  <c r="Q96" i="1"/>
  <c r="P96" i="1"/>
  <c r="E96" i="1"/>
  <c r="T96" i="1" s="1"/>
  <c r="U95" i="1"/>
  <c r="T95" i="1"/>
  <c r="S95" i="1"/>
  <c r="R95" i="1"/>
  <c r="Q95" i="1"/>
  <c r="P95" i="1"/>
  <c r="E95" i="1"/>
  <c r="T94" i="1"/>
  <c r="S94" i="1"/>
  <c r="R94" i="1"/>
  <c r="Q94" i="1"/>
  <c r="P94" i="1"/>
  <c r="E94" i="1"/>
  <c r="U94" i="1" s="1"/>
  <c r="T93" i="1"/>
  <c r="S93" i="1"/>
  <c r="R93" i="1"/>
  <c r="Q93" i="1"/>
  <c r="P93" i="1"/>
  <c r="E93" i="1"/>
  <c r="U93" i="1" s="1"/>
  <c r="U92" i="1"/>
  <c r="T92" i="1"/>
  <c r="S92" i="1"/>
  <c r="R92" i="1"/>
  <c r="Q92" i="1"/>
  <c r="P92" i="1"/>
  <c r="E92" i="1"/>
  <c r="U91" i="1"/>
  <c r="T91" i="1"/>
  <c r="S91" i="1"/>
  <c r="R91" i="1"/>
  <c r="Q91" i="1"/>
  <c r="P91" i="1"/>
  <c r="E91" i="1"/>
  <c r="S90" i="1"/>
  <c r="R90" i="1"/>
  <c r="Q90" i="1"/>
  <c r="P90" i="1"/>
  <c r="E90" i="1"/>
  <c r="U90" i="1" s="1"/>
  <c r="S89" i="1"/>
  <c r="R89" i="1"/>
  <c r="Q89" i="1"/>
  <c r="P89" i="1"/>
  <c r="E89" i="1"/>
  <c r="U89" i="1" s="1"/>
  <c r="U88" i="1"/>
  <c r="S88" i="1"/>
  <c r="R88" i="1"/>
  <c r="Q88" i="1"/>
  <c r="P88" i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V74" i="1"/>
  <c r="R74" i="1"/>
  <c r="O74" i="1"/>
  <c r="N74" i="1"/>
  <c r="M74" i="1"/>
  <c r="S74" i="1" s="1"/>
  <c r="L74" i="1"/>
  <c r="K74" i="1"/>
  <c r="J74" i="1"/>
  <c r="I74" i="1"/>
  <c r="Q74" i="1" s="1"/>
  <c r="H74" i="1"/>
  <c r="P74" i="1" s="1"/>
  <c r="G74" i="1"/>
  <c r="F74" i="1"/>
  <c r="E74" i="1"/>
  <c r="C74" i="1"/>
  <c r="B74" i="1"/>
  <c r="V73" i="1"/>
  <c r="O73" i="1"/>
  <c r="N73" i="1"/>
  <c r="M73" i="1"/>
  <c r="S73" i="1" s="1"/>
  <c r="L73" i="1"/>
  <c r="R73" i="1" s="1"/>
  <c r="K73" i="1"/>
  <c r="J73" i="1"/>
  <c r="I73" i="1"/>
  <c r="Q73" i="1" s="1"/>
  <c r="H73" i="1"/>
  <c r="P73" i="1" s="1"/>
  <c r="G73" i="1"/>
  <c r="F73" i="1"/>
  <c r="C73" i="1"/>
  <c r="E73" i="1" s="1"/>
  <c r="B73" i="1"/>
  <c r="T72" i="1"/>
  <c r="S72" i="1"/>
  <c r="R72" i="1"/>
  <c r="Q72" i="1"/>
  <c r="P72" i="1"/>
  <c r="E72" i="1"/>
  <c r="U72" i="1" s="1"/>
  <c r="T71" i="1"/>
  <c r="S71" i="1"/>
  <c r="R71" i="1"/>
  <c r="Q71" i="1"/>
  <c r="P71" i="1"/>
  <c r="E71" i="1"/>
  <c r="U71" i="1" s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E69" i="1" s="1"/>
  <c r="O68" i="1"/>
  <c r="N68" i="1"/>
  <c r="M68" i="1"/>
  <c r="S68" i="1" s="1"/>
  <c r="L68" i="1"/>
  <c r="R68" i="1" s="1"/>
  <c r="K68" i="1"/>
  <c r="J68" i="1"/>
  <c r="I68" i="1"/>
  <c r="H68" i="1"/>
  <c r="G68" i="1"/>
  <c r="F68" i="1"/>
  <c r="C68" i="1"/>
  <c r="B68" i="1"/>
  <c r="E68" i="1" s="1"/>
  <c r="U67" i="1"/>
  <c r="S67" i="1"/>
  <c r="R67" i="1"/>
  <c r="Q67" i="1"/>
  <c r="P67" i="1"/>
  <c r="E67" i="1"/>
  <c r="T67" i="1" s="1"/>
  <c r="U66" i="1"/>
  <c r="T66" i="1"/>
  <c r="S66" i="1"/>
  <c r="R66" i="1"/>
  <c r="Q66" i="1"/>
  <c r="P66" i="1"/>
  <c r="E66" i="1"/>
  <c r="T65" i="1"/>
  <c r="S65" i="1"/>
  <c r="R65" i="1"/>
  <c r="Q65" i="1"/>
  <c r="P65" i="1"/>
  <c r="E65" i="1"/>
  <c r="U65" i="1" s="1"/>
  <c r="S64" i="1"/>
  <c r="R64" i="1"/>
  <c r="Q64" i="1"/>
  <c r="P64" i="1"/>
  <c r="E64" i="1"/>
  <c r="U64" i="1" s="1"/>
  <c r="U63" i="1"/>
  <c r="S63" i="1"/>
  <c r="R63" i="1"/>
  <c r="Q63" i="1"/>
  <c r="P63" i="1"/>
  <c r="E63" i="1"/>
  <c r="T63" i="1" s="1"/>
  <c r="O61" i="1"/>
  <c r="N61" i="1"/>
  <c r="M61" i="1"/>
  <c r="S61" i="1" s="1"/>
  <c r="L61" i="1"/>
  <c r="R61" i="1" s="1"/>
  <c r="K61" i="1"/>
  <c r="J61" i="1"/>
  <c r="I61" i="1"/>
  <c r="H61" i="1"/>
  <c r="C61" i="1"/>
  <c r="B61" i="1"/>
  <c r="E61" i="1" s="1"/>
  <c r="S60" i="1"/>
  <c r="R60" i="1"/>
  <c r="Q60" i="1"/>
  <c r="P60" i="1"/>
  <c r="E60" i="1"/>
  <c r="U60" i="1" s="1"/>
  <c r="S59" i="1"/>
  <c r="R59" i="1"/>
  <c r="Q59" i="1"/>
  <c r="P59" i="1"/>
  <c r="E59" i="1"/>
  <c r="U59" i="1" s="1"/>
  <c r="S58" i="1"/>
  <c r="R58" i="1"/>
  <c r="Q58" i="1"/>
  <c r="P58" i="1"/>
  <c r="E58" i="1"/>
  <c r="T58" i="1" s="1"/>
  <c r="S57" i="1"/>
  <c r="R57" i="1"/>
  <c r="Q57" i="1"/>
  <c r="P57" i="1"/>
  <c r="E57" i="1"/>
  <c r="U57" i="1" s="1"/>
  <c r="V55" i="1"/>
  <c r="O55" i="1"/>
  <c r="N55" i="1"/>
  <c r="M55" i="1"/>
  <c r="S55" i="1" s="1"/>
  <c r="L55" i="1"/>
  <c r="K55" i="1"/>
  <c r="J55" i="1"/>
  <c r="I55" i="1"/>
  <c r="Q55" i="1" s="1"/>
  <c r="H55" i="1"/>
  <c r="G55" i="1"/>
  <c r="F55" i="1"/>
  <c r="C55" i="1"/>
  <c r="B55" i="1"/>
  <c r="S54" i="1"/>
  <c r="R54" i="1"/>
  <c r="Q54" i="1"/>
  <c r="U54" i="1" s="1"/>
  <c r="P54" i="1"/>
  <c r="E54" i="1"/>
  <c r="T54" i="1" s="1"/>
  <c r="U53" i="1"/>
  <c r="S53" i="1"/>
  <c r="R53" i="1"/>
  <c r="Q53" i="1"/>
  <c r="P53" i="1"/>
  <c r="T53" i="1" s="1"/>
  <c r="E53" i="1"/>
  <c r="T52" i="1"/>
  <c r="S52" i="1"/>
  <c r="R52" i="1"/>
  <c r="Q52" i="1"/>
  <c r="P52" i="1"/>
  <c r="E52" i="1"/>
  <c r="U52" i="1" s="1"/>
  <c r="T51" i="1"/>
  <c r="S51" i="1"/>
  <c r="R51" i="1"/>
  <c r="Q51" i="1"/>
  <c r="P51" i="1"/>
  <c r="E51" i="1"/>
  <c r="U51" i="1" s="1"/>
  <c r="U50" i="1"/>
  <c r="T50" i="1"/>
  <c r="S50" i="1"/>
  <c r="R50" i="1"/>
  <c r="Q50" i="1"/>
  <c r="P50" i="1"/>
  <c r="E50" i="1"/>
  <c r="T49" i="1"/>
  <c r="S49" i="1"/>
  <c r="R49" i="1"/>
  <c r="Q49" i="1"/>
  <c r="P49" i="1"/>
  <c r="E49" i="1"/>
  <c r="U49" i="1" s="1"/>
  <c r="S48" i="1"/>
  <c r="R48" i="1"/>
  <c r="Q48" i="1"/>
  <c r="P48" i="1"/>
  <c r="E48" i="1"/>
  <c r="U48" i="1" s="1"/>
  <c r="S47" i="1"/>
  <c r="R47" i="1"/>
  <c r="Q47" i="1"/>
  <c r="P47" i="1"/>
  <c r="E47" i="1"/>
  <c r="U47" i="1" s="1"/>
  <c r="S46" i="1"/>
  <c r="R46" i="1"/>
  <c r="Q46" i="1"/>
  <c r="U46" i="1" s="1"/>
  <c r="P46" i="1"/>
  <c r="E46" i="1"/>
  <c r="T46" i="1" s="1"/>
  <c r="U45" i="1"/>
  <c r="S45" i="1"/>
  <c r="R45" i="1"/>
  <c r="Q45" i="1"/>
  <c r="P45" i="1"/>
  <c r="T45" i="1" s="1"/>
  <c r="E45" i="1"/>
  <c r="T44" i="1"/>
  <c r="S44" i="1"/>
  <c r="R44" i="1"/>
  <c r="Q44" i="1"/>
  <c r="P44" i="1"/>
  <c r="E44" i="1"/>
  <c r="U44" i="1" s="1"/>
  <c r="V42" i="1"/>
  <c r="O42" i="1"/>
  <c r="N42" i="1"/>
  <c r="R42" i="1" s="1"/>
  <c r="M42" i="1"/>
  <c r="S42" i="1" s="1"/>
  <c r="L42" i="1"/>
  <c r="K42" i="1"/>
  <c r="J42" i="1"/>
  <c r="I42" i="1"/>
  <c r="H42" i="1"/>
  <c r="G42" i="1"/>
  <c r="F42" i="1"/>
  <c r="E42" i="1"/>
  <c r="C42" i="1"/>
  <c r="B42" i="1"/>
  <c r="U41" i="1"/>
  <c r="T41" i="1"/>
  <c r="S41" i="1"/>
  <c r="R41" i="1"/>
  <c r="Q41" i="1"/>
  <c r="P41" i="1"/>
  <c r="E41" i="1"/>
  <c r="T40" i="1"/>
  <c r="S40" i="1"/>
  <c r="R40" i="1"/>
  <c r="Q40" i="1"/>
  <c r="P40" i="1"/>
  <c r="E40" i="1"/>
  <c r="U40" i="1" s="1"/>
  <c r="T39" i="1"/>
  <c r="S39" i="1"/>
  <c r="R39" i="1"/>
  <c r="Q39" i="1"/>
  <c r="P39" i="1"/>
  <c r="E39" i="1"/>
  <c r="U39" i="1" s="1"/>
  <c r="U38" i="1"/>
  <c r="S38" i="1"/>
  <c r="R38" i="1"/>
  <c r="Q38" i="1"/>
  <c r="P38" i="1"/>
  <c r="T38" i="1" s="1"/>
  <c r="E38" i="1"/>
  <c r="T37" i="1"/>
  <c r="S37" i="1"/>
  <c r="R37" i="1"/>
  <c r="Q37" i="1"/>
  <c r="P37" i="1"/>
  <c r="E37" i="1"/>
  <c r="U37" i="1" s="1"/>
  <c r="O35" i="1"/>
  <c r="N35" i="1"/>
  <c r="M35" i="1"/>
  <c r="S35" i="1" s="1"/>
  <c r="L35" i="1"/>
  <c r="R35" i="1" s="1"/>
  <c r="K35" i="1"/>
  <c r="J35" i="1"/>
  <c r="I35" i="1"/>
  <c r="Q35" i="1" s="1"/>
  <c r="H35" i="1"/>
  <c r="P35" i="1" s="1"/>
  <c r="G35" i="1"/>
  <c r="F35" i="1"/>
  <c r="E35" i="1"/>
  <c r="C35" i="1"/>
  <c r="B35" i="1"/>
  <c r="T34" i="1"/>
  <c r="S34" i="1"/>
  <c r="R34" i="1"/>
  <c r="Q34" i="1"/>
  <c r="P34" i="1"/>
  <c r="E34" i="1"/>
  <c r="U34" i="1" s="1"/>
  <c r="O32" i="1"/>
  <c r="N32" i="1"/>
  <c r="M32" i="1"/>
  <c r="S32" i="1" s="1"/>
  <c r="L32" i="1"/>
  <c r="R32" i="1" s="1"/>
  <c r="K32" i="1"/>
  <c r="J32" i="1"/>
  <c r="I32" i="1"/>
  <c r="H32" i="1"/>
  <c r="G32" i="1"/>
  <c r="F32" i="1"/>
  <c r="C32" i="1"/>
  <c r="E32" i="1" s="1"/>
  <c r="B32" i="1"/>
  <c r="T31" i="1"/>
  <c r="S31" i="1"/>
  <c r="R31" i="1"/>
  <c r="Q31" i="1"/>
  <c r="P31" i="1"/>
  <c r="E31" i="1"/>
  <c r="U31" i="1" s="1"/>
  <c r="S30" i="1"/>
  <c r="R30" i="1"/>
  <c r="Q30" i="1"/>
  <c r="P30" i="1"/>
  <c r="E30" i="1"/>
  <c r="U30" i="1" s="1"/>
  <c r="S29" i="1"/>
  <c r="R29" i="1"/>
  <c r="Q29" i="1"/>
  <c r="P29" i="1"/>
  <c r="E29" i="1"/>
  <c r="U29" i="1" s="1"/>
  <c r="S28" i="1"/>
  <c r="R28" i="1"/>
  <c r="Q28" i="1"/>
  <c r="P28" i="1"/>
  <c r="E28" i="1"/>
  <c r="T28" i="1" s="1"/>
  <c r="W26" i="1"/>
  <c r="V26" i="1"/>
  <c r="O26" i="1"/>
  <c r="N26" i="1"/>
  <c r="M26" i="1"/>
  <c r="S26" i="1" s="1"/>
  <c r="L26" i="1"/>
  <c r="R26" i="1" s="1"/>
  <c r="K26" i="1"/>
  <c r="J26" i="1"/>
  <c r="I26" i="1"/>
  <c r="Q26" i="1" s="1"/>
  <c r="H26" i="1"/>
  <c r="G26" i="1"/>
  <c r="F26" i="1"/>
  <c r="C26" i="1"/>
  <c r="B26" i="1"/>
  <c r="E26" i="1" s="1"/>
  <c r="S25" i="1"/>
  <c r="R25" i="1"/>
  <c r="Q25" i="1"/>
  <c r="P25" i="1"/>
  <c r="E25" i="1"/>
  <c r="U25" i="1" s="1"/>
  <c r="S24" i="1"/>
  <c r="R24" i="1"/>
  <c r="Q24" i="1"/>
  <c r="P24" i="1"/>
  <c r="E24" i="1"/>
  <c r="U24" i="1" s="1"/>
  <c r="U23" i="1"/>
  <c r="S23" i="1"/>
  <c r="R23" i="1"/>
  <c r="Q23" i="1"/>
  <c r="P23" i="1"/>
  <c r="E23" i="1"/>
  <c r="T23" i="1" s="1"/>
  <c r="U22" i="1"/>
  <c r="T22" i="1"/>
  <c r="S22" i="1"/>
  <c r="R22" i="1"/>
  <c r="Q22" i="1"/>
  <c r="P22" i="1"/>
  <c r="E22" i="1"/>
  <c r="T21" i="1"/>
  <c r="S21" i="1"/>
  <c r="R21" i="1"/>
  <c r="Q21" i="1"/>
  <c r="P21" i="1"/>
  <c r="E21" i="1"/>
  <c r="U21" i="1" s="1"/>
  <c r="T20" i="1"/>
  <c r="S20" i="1"/>
  <c r="R20" i="1"/>
  <c r="Q20" i="1"/>
  <c r="P20" i="1"/>
  <c r="E20" i="1"/>
  <c r="U20" i="1" s="1"/>
  <c r="S19" i="1"/>
  <c r="R19" i="1"/>
  <c r="Q19" i="1"/>
  <c r="U19" i="1" s="1"/>
  <c r="P19" i="1"/>
  <c r="T19" i="1" s="1"/>
  <c r="E19" i="1"/>
  <c r="W17" i="1"/>
  <c r="V17" i="1"/>
  <c r="O17" i="1"/>
  <c r="N17" i="1"/>
  <c r="M17" i="1"/>
  <c r="S17" i="1" s="1"/>
  <c r="L17" i="1"/>
  <c r="R17" i="1" s="1"/>
  <c r="K17" i="1"/>
  <c r="J17" i="1"/>
  <c r="I17" i="1"/>
  <c r="Q17" i="1" s="1"/>
  <c r="H17" i="1"/>
  <c r="P17" i="1" s="1"/>
  <c r="G17" i="1"/>
  <c r="F17" i="1"/>
  <c r="C17" i="1"/>
  <c r="E17" i="1" s="1"/>
  <c r="B17" i="1"/>
  <c r="T16" i="1"/>
  <c r="S16" i="1"/>
  <c r="R16" i="1"/>
  <c r="Q16" i="1"/>
  <c r="P16" i="1"/>
  <c r="E16" i="1"/>
  <c r="U16" i="1" s="1"/>
  <c r="T15" i="1"/>
  <c r="S15" i="1"/>
  <c r="R15" i="1"/>
  <c r="Q15" i="1"/>
  <c r="P15" i="1"/>
  <c r="E15" i="1"/>
  <c r="U15" i="1" s="1"/>
  <c r="S14" i="1"/>
  <c r="R14" i="1"/>
  <c r="Q14" i="1"/>
  <c r="U14" i="1" s="1"/>
  <c r="P14" i="1"/>
  <c r="T14" i="1" s="1"/>
  <c r="E14" i="1"/>
  <c r="T13" i="1"/>
  <c r="S13" i="1"/>
  <c r="R13" i="1"/>
  <c r="Q13" i="1"/>
  <c r="P13" i="1"/>
  <c r="E13" i="1"/>
  <c r="U13" i="1" s="1"/>
  <c r="S12" i="1"/>
  <c r="R12" i="1"/>
  <c r="Q12" i="1"/>
  <c r="P12" i="1"/>
  <c r="E12" i="1"/>
  <c r="U12" i="1" s="1"/>
  <c r="S11" i="1"/>
  <c r="R11" i="1"/>
  <c r="Q11" i="1"/>
  <c r="P11" i="1"/>
  <c r="E11" i="1"/>
  <c r="U11" i="1" s="1"/>
  <c r="U10" i="1"/>
  <c r="S10" i="1"/>
  <c r="R10" i="1"/>
  <c r="Q10" i="1"/>
  <c r="P10" i="1"/>
  <c r="E10" i="1"/>
  <c r="T10" i="1" s="1"/>
  <c r="U9" i="1"/>
  <c r="T9" i="1"/>
  <c r="S9" i="1"/>
  <c r="R9" i="1"/>
  <c r="Q9" i="1"/>
  <c r="P9" i="1"/>
  <c r="E9" i="1"/>
  <c r="U63" i="21" l="1"/>
  <c r="T52" i="21"/>
  <c r="E55" i="21"/>
  <c r="E42" i="21"/>
  <c r="P42" i="21"/>
  <c r="Q42" i="21"/>
  <c r="E32" i="21"/>
  <c r="P32" i="21"/>
  <c r="P26" i="21"/>
  <c r="Q26" i="21"/>
  <c r="R69" i="21"/>
  <c r="R75" i="21"/>
  <c r="P55" i="21"/>
  <c r="P61" i="21"/>
  <c r="P69" i="21"/>
  <c r="Q69" i="21"/>
  <c r="U69" i="21" s="1"/>
  <c r="P75" i="21"/>
  <c r="T75" i="21" s="1"/>
  <c r="Q75" i="21"/>
  <c r="U75" i="21" s="1"/>
  <c r="T98" i="21"/>
  <c r="U102" i="21"/>
  <c r="T104" i="21"/>
  <c r="T106" i="21"/>
  <c r="T65" i="20"/>
  <c r="P68" i="20"/>
  <c r="P61" i="20"/>
  <c r="U57" i="20"/>
  <c r="E55" i="20"/>
  <c r="T51" i="20"/>
  <c r="Q55" i="20"/>
  <c r="E42" i="20"/>
  <c r="P42" i="20"/>
  <c r="Q42" i="20"/>
  <c r="P32" i="20"/>
  <c r="Q32" i="20"/>
  <c r="S75" i="20"/>
  <c r="P26" i="20"/>
  <c r="Q26" i="20"/>
  <c r="R69" i="20"/>
  <c r="S69" i="20"/>
  <c r="P55" i="20"/>
  <c r="E75" i="20"/>
  <c r="Q61" i="20"/>
  <c r="P69" i="20"/>
  <c r="Q69" i="20"/>
  <c r="U69" i="20" s="1"/>
  <c r="P75" i="20"/>
  <c r="T75" i="20" s="1"/>
  <c r="Q75" i="20"/>
  <c r="T102" i="20"/>
  <c r="T108" i="20"/>
  <c r="T98" i="20"/>
  <c r="U111" i="20"/>
  <c r="U107" i="20"/>
  <c r="U109" i="20"/>
  <c r="U64" i="19"/>
  <c r="U52" i="19"/>
  <c r="S69" i="19"/>
  <c r="U48" i="19"/>
  <c r="E55" i="19"/>
  <c r="U44" i="19"/>
  <c r="S42" i="19"/>
  <c r="Q32" i="19"/>
  <c r="E32" i="19"/>
  <c r="E26" i="19"/>
  <c r="P26" i="19"/>
  <c r="S75" i="19"/>
  <c r="P55" i="19"/>
  <c r="E69" i="19"/>
  <c r="R75" i="19"/>
  <c r="P69" i="19"/>
  <c r="T69" i="19" s="1"/>
  <c r="Q69" i="19"/>
  <c r="U69" i="19" s="1"/>
  <c r="P75" i="19"/>
  <c r="T75" i="19" s="1"/>
  <c r="E61" i="19"/>
  <c r="T102" i="19"/>
  <c r="T111" i="19"/>
  <c r="T107" i="19"/>
  <c r="T109" i="19"/>
  <c r="E68" i="18"/>
  <c r="P68" i="18"/>
  <c r="T51" i="18"/>
  <c r="U50" i="18"/>
  <c r="Q42" i="18"/>
  <c r="P32" i="18"/>
  <c r="Q32" i="18"/>
  <c r="T24" i="18"/>
  <c r="Q75" i="18"/>
  <c r="P55" i="18"/>
  <c r="T55" i="18" s="1"/>
  <c r="R69" i="18"/>
  <c r="P61" i="18"/>
  <c r="Q61" i="18"/>
  <c r="E69" i="18"/>
  <c r="U111" i="18"/>
  <c r="U105" i="18"/>
  <c r="T107" i="18"/>
  <c r="U103" i="18"/>
  <c r="T110" i="18"/>
  <c r="P68" i="17"/>
  <c r="T63" i="17"/>
  <c r="P61" i="17"/>
  <c r="R55" i="17"/>
  <c r="U52" i="17"/>
  <c r="R42" i="17"/>
  <c r="S42" i="17"/>
  <c r="P42" i="17"/>
  <c r="Q42" i="17"/>
  <c r="E32" i="17"/>
  <c r="P32" i="17"/>
  <c r="Q32" i="17"/>
  <c r="Q26" i="17"/>
  <c r="U24" i="17"/>
  <c r="E55" i="17"/>
  <c r="S55" i="17"/>
  <c r="P55" i="17"/>
  <c r="Q55" i="17"/>
  <c r="Q69" i="17"/>
  <c r="S75" i="17"/>
  <c r="P75" i="17"/>
  <c r="T75" i="17" s="1"/>
  <c r="Q75" i="17"/>
  <c r="R69" i="17"/>
  <c r="E61" i="17"/>
  <c r="T61" i="17" s="1"/>
  <c r="E69" i="17"/>
  <c r="S69" i="17"/>
  <c r="E75" i="17"/>
  <c r="R75" i="17"/>
  <c r="T102" i="17"/>
  <c r="T100" i="17"/>
  <c r="P68" i="16"/>
  <c r="Q68" i="16"/>
  <c r="Q61" i="16"/>
  <c r="E69" i="16"/>
  <c r="T57" i="16"/>
  <c r="E55" i="16"/>
  <c r="E75" i="16"/>
  <c r="Q42" i="16"/>
  <c r="R42" i="16"/>
  <c r="E42" i="16"/>
  <c r="S42" i="16"/>
  <c r="T28" i="16"/>
  <c r="Q32" i="16"/>
  <c r="E32" i="16"/>
  <c r="S32" i="16"/>
  <c r="P26" i="16"/>
  <c r="Q26" i="16"/>
  <c r="T25" i="16"/>
  <c r="R69" i="16"/>
  <c r="P55" i="16"/>
  <c r="Q75" i="16"/>
  <c r="U75" i="16" s="1"/>
  <c r="S69" i="16"/>
  <c r="P69" i="16"/>
  <c r="T69" i="16" s="1"/>
  <c r="Q69" i="16"/>
  <c r="U69" i="16" s="1"/>
  <c r="S75" i="16"/>
  <c r="P61" i="16"/>
  <c r="R75" i="16"/>
  <c r="U108" i="16"/>
  <c r="T102" i="16"/>
  <c r="T104" i="16"/>
  <c r="U100" i="16"/>
  <c r="E82" i="16"/>
  <c r="U65" i="15"/>
  <c r="P68" i="15"/>
  <c r="P61" i="15"/>
  <c r="T50" i="15"/>
  <c r="E55" i="15"/>
  <c r="Q42" i="15"/>
  <c r="E42" i="15"/>
  <c r="Q32" i="15"/>
  <c r="S69" i="15"/>
  <c r="S75" i="15"/>
  <c r="T24" i="15"/>
  <c r="E75" i="15"/>
  <c r="P55" i="15"/>
  <c r="Q61" i="15"/>
  <c r="P69" i="15"/>
  <c r="Q69" i="15"/>
  <c r="U69" i="15" s="1"/>
  <c r="P75" i="15"/>
  <c r="E69" i="15"/>
  <c r="R69" i="15"/>
  <c r="R75" i="15"/>
  <c r="T102" i="15"/>
  <c r="T104" i="15"/>
  <c r="T106" i="15"/>
  <c r="T109" i="15"/>
  <c r="T101" i="15"/>
  <c r="T107" i="15"/>
  <c r="T65" i="14"/>
  <c r="P68" i="14"/>
  <c r="P61" i="14"/>
  <c r="U57" i="14"/>
  <c r="E55" i="14"/>
  <c r="S55" i="14"/>
  <c r="P42" i="14"/>
  <c r="Q42" i="14"/>
  <c r="T39" i="14"/>
  <c r="P32" i="14"/>
  <c r="Q32" i="14"/>
  <c r="Q26" i="14"/>
  <c r="T24" i="14"/>
  <c r="R75" i="14"/>
  <c r="S75" i="14"/>
  <c r="R55" i="14"/>
  <c r="E69" i="14"/>
  <c r="E75" i="14"/>
  <c r="Q61" i="14"/>
  <c r="P69" i="14"/>
  <c r="P75" i="14"/>
  <c r="T75" i="14" s="1"/>
  <c r="Q75" i="14"/>
  <c r="R69" i="14"/>
  <c r="S69" i="14"/>
  <c r="E97" i="14"/>
  <c r="R97" i="14"/>
  <c r="T104" i="14"/>
  <c r="T106" i="14"/>
  <c r="P68" i="13"/>
  <c r="Q68" i="13"/>
  <c r="T57" i="13"/>
  <c r="T52" i="13"/>
  <c r="T48" i="13"/>
  <c r="R55" i="13"/>
  <c r="T44" i="13"/>
  <c r="P42" i="13"/>
  <c r="Q42" i="13"/>
  <c r="R42" i="13"/>
  <c r="S42" i="13"/>
  <c r="P32" i="13"/>
  <c r="Q32" i="13"/>
  <c r="T29" i="13"/>
  <c r="P26" i="13"/>
  <c r="R75" i="13"/>
  <c r="S26" i="13"/>
  <c r="E75" i="13"/>
  <c r="P69" i="13"/>
  <c r="T69" i="13" s="1"/>
  <c r="E55" i="13"/>
  <c r="U49" i="13"/>
  <c r="S55" i="13"/>
  <c r="Q61" i="13"/>
  <c r="Q69" i="13"/>
  <c r="U69" i="13" s="1"/>
  <c r="P75" i="13"/>
  <c r="E69" i="13"/>
  <c r="Q75" i="13"/>
  <c r="U75" i="13" s="1"/>
  <c r="U60" i="13"/>
  <c r="E61" i="13"/>
  <c r="T99" i="13"/>
  <c r="T101" i="13"/>
  <c r="R97" i="13"/>
  <c r="Q68" i="12"/>
  <c r="U64" i="12"/>
  <c r="E61" i="12"/>
  <c r="Q61" i="12"/>
  <c r="T48" i="12"/>
  <c r="T47" i="12"/>
  <c r="R75" i="12"/>
  <c r="Q69" i="12"/>
  <c r="U69" i="12" s="1"/>
  <c r="P75" i="12"/>
  <c r="E55" i="12"/>
  <c r="R55" i="12"/>
  <c r="Q75" i="12"/>
  <c r="E42" i="12"/>
  <c r="T39" i="12"/>
  <c r="E32" i="12"/>
  <c r="E69" i="12"/>
  <c r="P32" i="12"/>
  <c r="R26" i="12"/>
  <c r="E26" i="12"/>
  <c r="P61" i="12"/>
  <c r="P69" i="12"/>
  <c r="S97" i="12"/>
  <c r="T104" i="12"/>
  <c r="U110" i="12"/>
  <c r="U102" i="12"/>
  <c r="T107" i="12"/>
  <c r="T109" i="12"/>
  <c r="T105" i="12"/>
  <c r="T65" i="11"/>
  <c r="T64" i="11"/>
  <c r="P61" i="11"/>
  <c r="Q61" i="11"/>
  <c r="E75" i="11"/>
  <c r="S55" i="11"/>
  <c r="E55" i="11"/>
  <c r="Q55" i="11"/>
  <c r="E69" i="11"/>
  <c r="P42" i="11"/>
  <c r="Q42" i="11"/>
  <c r="T39" i="11"/>
  <c r="R75" i="11"/>
  <c r="T28" i="11"/>
  <c r="Q26" i="11"/>
  <c r="E26" i="11"/>
  <c r="P26" i="11"/>
  <c r="S69" i="11"/>
  <c r="Q69" i="11"/>
  <c r="S75" i="11"/>
  <c r="P75" i="11"/>
  <c r="T75" i="11" s="1"/>
  <c r="Q75" i="11"/>
  <c r="U75" i="11" s="1"/>
  <c r="E61" i="11"/>
  <c r="R69" i="11"/>
  <c r="T109" i="11"/>
  <c r="S97" i="11"/>
  <c r="U107" i="11"/>
  <c r="U105" i="11"/>
  <c r="E68" i="10"/>
  <c r="P68" i="10"/>
  <c r="Q68" i="10"/>
  <c r="T52" i="10"/>
  <c r="T51" i="10"/>
  <c r="U48" i="10"/>
  <c r="P42" i="10"/>
  <c r="Q42" i="10"/>
  <c r="E42" i="10"/>
  <c r="P75" i="10"/>
  <c r="P32" i="10"/>
  <c r="Q32" i="10"/>
  <c r="E32" i="10"/>
  <c r="U32" i="10" s="1"/>
  <c r="Q26" i="10"/>
  <c r="E75" i="10"/>
  <c r="P69" i="10"/>
  <c r="T69" i="10" s="1"/>
  <c r="Q75" i="10"/>
  <c r="E55" i="10"/>
  <c r="Q69" i="10"/>
  <c r="U69" i="10" s="1"/>
  <c r="E69" i="10"/>
  <c r="P55" i="10"/>
  <c r="Q55" i="10"/>
  <c r="E61" i="10"/>
  <c r="U61" i="10" s="1"/>
  <c r="P61" i="10"/>
  <c r="Q61" i="10"/>
  <c r="R75" i="10"/>
  <c r="T100" i="10"/>
  <c r="U105" i="10"/>
  <c r="R97" i="10"/>
  <c r="U103" i="10"/>
  <c r="S97" i="10"/>
  <c r="E82" i="10"/>
  <c r="P68" i="9"/>
  <c r="Q68" i="9"/>
  <c r="E68" i="9"/>
  <c r="E61" i="9"/>
  <c r="T50" i="9"/>
  <c r="E55" i="9"/>
  <c r="P42" i="9"/>
  <c r="Q42" i="9"/>
  <c r="E42" i="9"/>
  <c r="P32" i="9"/>
  <c r="Q32" i="9"/>
  <c r="T29" i="9"/>
  <c r="P26" i="9"/>
  <c r="Q26" i="9"/>
  <c r="P55" i="9"/>
  <c r="Q69" i="9"/>
  <c r="R75" i="9"/>
  <c r="Q55" i="9"/>
  <c r="S75" i="9"/>
  <c r="T49" i="9"/>
  <c r="E69" i="9"/>
  <c r="P75" i="9"/>
  <c r="T75" i="9" s="1"/>
  <c r="Q75" i="9"/>
  <c r="P61" i="9"/>
  <c r="S69" i="9"/>
  <c r="Q61" i="9"/>
  <c r="R69" i="9"/>
  <c r="P69" i="9"/>
  <c r="T69" i="9" s="1"/>
  <c r="T108" i="9"/>
  <c r="T106" i="9"/>
  <c r="T99" i="9"/>
  <c r="T111" i="9"/>
  <c r="R97" i="9"/>
  <c r="T63" i="8"/>
  <c r="E61" i="8"/>
  <c r="T51" i="8"/>
  <c r="E55" i="8"/>
  <c r="P42" i="8"/>
  <c r="Q42" i="8"/>
  <c r="P32" i="8"/>
  <c r="U28" i="8"/>
  <c r="Q32" i="8"/>
  <c r="P26" i="8"/>
  <c r="Q26" i="8"/>
  <c r="S75" i="8"/>
  <c r="S69" i="8"/>
  <c r="P55" i="8"/>
  <c r="Q55" i="8"/>
  <c r="P69" i="8"/>
  <c r="T69" i="8" s="1"/>
  <c r="P75" i="8"/>
  <c r="T75" i="8" s="1"/>
  <c r="P61" i="8"/>
  <c r="Q69" i="8"/>
  <c r="U69" i="8" s="1"/>
  <c r="Q75" i="8"/>
  <c r="U75" i="8" s="1"/>
  <c r="Q61" i="8"/>
  <c r="E69" i="8"/>
  <c r="R69" i="8"/>
  <c r="E75" i="8"/>
  <c r="R75" i="8"/>
  <c r="S97" i="8"/>
  <c r="T104" i="8"/>
  <c r="U106" i="8"/>
  <c r="L114" i="8"/>
  <c r="R114" i="8" s="1"/>
  <c r="U98" i="8"/>
  <c r="T100" i="8"/>
  <c r="U107" i="8"/>
  <c r="U112" i="8"/>
  <c r="E68" i="7"/>
  <c r="T64" i="7"/>
  <c r="P68" i="7"/>
  <c r="P61" i="7"/>
  <c r="T58" i="7"/>
  <c r="P42" i="7"/>
  <c r="Q42" i="7"/>
  <c r="E32" i="7"/>
  <c r="Q32" i="7"/>
  <c r="Q26" i="7"/>
  <c r="T25" i="7"/>
  <c r="T24" i="7"/>
  <c r="E26" i="7"/>
  <c r="U26" i="7" s="1"/>
  <c r="U49" i="7"/>
  <c r="E55" i="7"/>
  <c r="P69" i="7"/>
  <c r="T69" i="7" s="1"/>
  <c r="R75" i="7"/>
  <c r="P55" i="7"/>
  <c r="Q69" i="7"/>
  <c r="U69" i="7" s="1"/>
  <c r="E75" i="7"/>
  <c r="U60" i="7"/>
  <c r="E69" i="7"/>
  <c r="T59" i="7"/>
  <c r="P75" i="7"/>
  <c r="T75" i="7" s="1"/>
  <c r="T109" i="7"/>
  <c r="U102" i="7"/>
  <c r="E61" i="6"/>
  <c r="Q61" i="6"/>
  <c r="U58" i="6"/>
  <c r="T51" i="6"/>
  <c r="E55" i="6"/>
  <c r="P42" i="6"/>
  <c r="Q42" i="6"/>
  <c r="E42" i="6"/>
  <c r="E32" i="6"/>
  <c r="S75" i="6"/>
  <c r="Q32" i="6"/>
  <c r="R69" i="6"/>
  <c r="P26" i="6"/>
  <c r="Q26" i="6"/>
  <c r="U25" i="6"/>
  <c r="S69" i="6"/>
  <c r="R75" i="6"/>
  <c r="Q55" i="6"/>
  <c r="Q69" i="6"/>
  <c r="U69" i="6" s="1"/>
  <c r="P75" i="6"/>
  <c r="T75" i="6" s="1"/>
  <c r="Q75" i="6"/>
  <c r="U75" i="6" s="1"/>
  <c r="T98" i="6"/>
  <c r="U101" i="6"/>
  <c r="Q68" i="5"/>
  <c r="R75" i="5"/>
  <c r="P68" i="5"/>
  <c r="R55" i="5"/>
  <c r="Q42" i="5"/>
  <c r="P75" i="5"/>
  <c r="E69" i="5"/>
  <c r="P42" i="5"/>
  <c r="E75" i="5"/>
  <c r="Q32" i="5"/>
  <c r="P26" i="5"/>
  <c r="Q26" i="5"/>
  <c r="P55" i="5"/>
  <c r="Q55" i="5"/>
  <c r="R69" i="5"/>
  <c r="P69" i="5"/>
  <c r="T69" i="5" s="1"/>
  <c r="Q69" i="5"/>
  <c r="U69" i="5" s="1"/>
  <c r="Q61" i="5"/>
  <c r="S97" i="5"/>
  <c r="T104" i="5"/>
  <c r="U106" i="5"/>
  <c r="T111" i="5"/>
  <c r="E82" i="5"/>
  <c r="E68" i="4"/>
  <c r="P68" i="4"/>
  <c r="E75" i="4"/>
  <c r="T52" i="4"/>
  <c r="U47" i="4"/>
  <c r="R75" i="4"/>
  <c r="T44" i="4"/>
  <c r="S42" i="4"/>
  <c r="P42" i="4"/>
  <c r="T29" i="4"/>
  <c r="T28" i="4"/>
  <c r="Q69" i="4"/>
  <c r="U69" i="4" s="1"/>
  <c r="S75" i="4"/>
  <c r="P69" i="4"/>
  <c r="T69" i="4" s="1"/>
  <c r="S26" i="4"/>
  <c r="R69" i="4"/>
  <c r="Q55" i="4"/>
  <c r="U55" i="4" s="1"/>
  <c r="E55" i="4"/>
  <c r="R55" i="4"/>
  <c r="P61" i="4"/>
  <c r="Q61" i="4"/>
  <c r="E69" i="4"/>
  <c r="P75" i="4"/>
  <c r="Q75" i="4"/>
  <c r="U75" i="4" s="1"/>
  <c r="E61" i="4"/>
  <c r="U61" i="4" s="1"/>
  <c r="T60" i="4"/>
  <c r="S69" i="4"/>
  <c r="S97" i="4"/>
  <c r="L114" i="4"/>
  <c r="R114" i="4" s="1"/>
  <c r="P68" i="3"/>
  <c r="E61" i="3"/>
  <c r="T58" i="3"/>
  <c r="T50" i="3"/>
  <c r="Q55" i="3"/>
  <c r="E55" i="3"/>
  <c r="E42" i="3"/>
  <c r="T39" i="3"/>
  <c r="P42" i="3"/>
  <c r="Q42" i="3"/>
  <c r="Q32" i="3"/>
  <c r="E69" i="3"/>
  <c r="T29" i="3"/>
  <c r="P26" i="3"/>
  <c r="R75" i="3"/>
  <c r="P55" i="3"/>
  <c r="T55" i="3" s="1"/>
  <c r="T49" i="3"/>
  <c r="E75" i="3"/>
  <c r="R69" i="3"/>
  <c r="P61" i="3"/>
  <c r="Q61" i="3"/>
  <c r="P69" i="3"/>
  <c r="T69" i="3" s="1"/>
  <c r="Q69" i="3"/>
  <c r="U69" i="3" s="1"/>
  <c r="P75" i="3"/>
  <c r="Q75" i="3"/>
  <c r="U75" i="3" s="1"/>
  <c r="U99" i="3"/>
  <c r="T64" i="2"/>
  <c r="P68" i="2"/>
  <c r="Q68" i="2"/>
  <c r="U58" i="2"/>
  <c r="T57" i="2"/>
  <c r="T52" i="2"/>
  <c r="U47" i="2"/>
  <c r="Q55" i="2"/>
  <c r="Q75" i="2"/>
  <c r="E55" i="2"/>
  <c r="T44" i="2"/>
  <c r="S55" i="2"/>
  <c r="Q42" i="2"/>
  <c r="S69" i="2"/>
  <c r="R42" i="2"/>
  <c r="S75" i="2"/>
  <c r="T39" i="2"/>
  <c r="E32" i="2"/>
  <c r="P32" i="2"/>
  <c r="E75" i="2"/>
  <c r="T28" i="2"/>
  <c r="Q32" i="2"/>
  <c r="Q26" i="2"/>
  <c r="E69" i="2"/>
  <c r="R75" i="2"/>
  <c r="E26" i="2"/>
  <c r="T24" i="2"/>
  <c r="R69" i="2"/>
  <c r="Q69" i="2"/>
  <c r="U69" i="2" s="1"/>
  <c r="P55" i="2"/>
  <c r="T55" i="2" s="1"/>
  <c r="P69" i="2"/>
  <c r="T69" i="2" s="1"/>
  <c r="P61" i="2"/>
  <c r="Q61" i="2"/>
  <c r="P75" i="2"/>
  <c r="T75" i="2" s="1"/>
  <c r="U111" i="2"/>
  <c r="T64" i="1"/>
  <c r="P68" i="1"/>
  <c r="Q68" i="1"/>
  <c r="U58" i="1"/>
  <c r="T57" i="1"/>
  <c r="E75" i="1"/>
  <c r="P42" i="1"/>
  <c r="Q42" i="1"/>
  <c r="P32" i="1"/>
  <c r="Q32" i="1"/>
  <c r="U28" i="1"/>
  <c r="P26" i="1"/>
  <c r="R69" i="1"/>
  <c r="E55" i="1"/>
  <c r="R55" i="1"/>
  <c r="P55" i="1"/>
  <c r="T55" i="1" s="1"/>
  <c r="P75" i="1"/>
  <c r="T75" i="1" s="1"/>
  <c r="Q69" i="1"/>
  <c r="U69" i="1" s="1"/>
  <c r="Q75" i="1"/>
  <c r="U75" i="1" s="1"/>
  <c r="P69" i="1"/>
  <c r="T69" i="1" s="1"/>
  <c r="R75" i="1"/>
  <c r="P61" i="1"/>
  <c r="Q61" i="1"/>
  <c r="S69" i="1"/>
  <c r="S75" i="1"/>
  <c r="T100" i="1"/>
  <c r="T102" i="1"/>
  <c r="U111" i="1"/>
  <c r="U61" i="3"/>
  <c r="T61" i="3"/>
  <c r="U61" i="6"/>
  <c r="T61" i="6"/>
  <c r="U32" i="2"/>
  <c r="T32" i="2"/>
  <c r="U35" i="3"/>
  <c r="T35" i="3"/>
  <c r="U32" i="6"/>
  <c r="T32" i="6"/>
  <c r="U26" i="4"/>
  <c r="T26" i="4"/>
  <c r="U35" i="2"/>
  <c r="T35" i="2"/>
  <c r="U32" i="5"/>
  <c r="T32" i="5"/>
  <c r="U26" i="3"/>
  <c r="T26" i="3"/>
  <c r="U26" i="2"/>
  <c r="T26" i="2"/>
  <c r="U32" i="3"/>
  <c r="T32" i="3"/>
  <c r="U35" i="5"/>
  <c r="U61" i="1"/>
  <c r="T61" i="1"/>
  <c r="U87" i="1"/>
  <c r="E87" i="1"/>
  <c r="E115" i="1" s="1"/>
  <c r="T87" i="1"/>
  <c r="U68" i="3"/>
  <c r="T68" i="3"/>
  <c r="U68" i="4"/>
  <c r="T68" i="4"/>
  <c r="Q68" i="4"/>
  <c r="U87" i="4"/>
  <c r="E87" i="4"/>
  <c r="E115" i="4" s="1"/>
  <c r="T87" i="4"/>
  <c r="U11" i="5"/>
  <c r="T11" i="5"/>
  <c r="U23" i="5"/>
  <c r="T23" i="5"/>
  <c r="U40" i="5"/>
  <c r="T40" i="5"/>
  <c r="U52" i="5"/>
  <c r="T52" i="5"/>
  <c r="Q75" i="5"/>
  <c r="U75" i="5" s="1"/>
  <c r="U26" i="6"/>
  <c r="T26" i="6"/>
  <c r="U55" i="6"/>
  <c r="T55" i="6"/>
  <c r="U91" i="6"/>
  <c r="T91" i="6"/>
  <c r="U35" i="7"/>
  <c r="T35" i="7"/>
  <c r="U35" i="9"/>
  <c r="T35" i="9"/>
  <c r="U61" i="9"/>
  <c r="T61" i="9"/>
  <c r="U75" i="2"/>
  <c r="U17" i="2"/>
  <c r="T17" i="2"/>
  <c r="U17" i="1"/>
  <c r="T17" i="1"/>
  <c r="U55" i="1"/>
  <c r="P87" i="1"/>
  <c r="U73" i="2"/>
  <c r="T73" i="2"/>
  <c r="U74" i="2"/>
  <c r="T74" i="2"/>
  <c r="T75" i="3"/>
  <c r="U17" i="3"/>
  <c r="T17" i="3"/>
  <c r="T75" i="4"/>
  <c r="U17" i="4"/>
  <c r="T17" i="4"/>
  <c r="U42" i="4"/>
  <c r="T42" i="4"/>
  <c r="U37" i="4"/>
  <c r="P87" i="4"/>
  <c r="P61" i="5"/>
  <c r="U64" i="5"/>
  <c r="T64" i="5"/>
  <c r="U74" i="5"/>
  <c r="T74" i="5"/>
  <c r="U73" i="5"/>
  <c r="T73" i="5"/>
  <c r="U71" i="5"/>
  <c r="T71" i="5"/>
  <c r="U87" i="5"/>
  <c r="E87" i="5"/>
  <c r="E115" i="5" s="1"/>
  <c r="U115" i="5" s="1"/>
  <c r="T87" i="5"/>
  <c r="T88" i="5"/>
  <c r="P35" i="6"/>
  <c r="U49" i="6"/>
  <c r="T49" i="6"/>
  <c r="U60" i="6"/>
  <c r="T60" i="6"/>
  <c r="P61" i="6"/>
  <c r="P69" i="6"/>
  <c r="T69" i="6" s="1"/>
  <c r="U22" i="7"/>
  <c r="T22" i="7"/>
  <c r="T26" i="7"/>
  <c r="U50" i="7"/>
  <c r="T50" i="7"/>
  <c r="U61" i="7"/>
  <c r="T61" i="7"/>
  <c r="U55" i="2"/>
  <c r="U87" i="2"/>
  <c r="E87" i="2"/>
  <c r="E115" i="2" s="1"/>
  <c r="T87" i="2"/>
  <c r="U87" i="3"/>
  <c r="E87" i="3"/>
  <c r="E115" i="3" s="1"/>
  <c r="T115" i="3" s="1"/>
  <c r="T87" i="3"/>
  <c r="U32" i="4"/>
  <c r="T32" i="4"/>
  <c r="U35" i="4"/>
  <c r="T35" i="4"/>
  <c r="U74" i="4"/>
  <c r="T74" i="4"/>
  <c r="U73" i="4"/>
  <c r="T73" i="4"/>
  <c r="P115" i="5"/>
  <c r="P114" i="5"/>
  <c r="T17" i="6"/>
  <c r="U9" i="6"/>
  <c r="T9" i="6"/>
  <c r="U20" i="6"/>
  <c r="T20" i="6"/>
  <c r="U42" i="6"/>
  <c r="T42" i="6"/>
  <c r="U37" i="6"/>
  <c r="T37" i="6"/>
  <c r="U11" i="7"/>
  <c r="T11" i="7"/>
  <c r="U39" i="7"/>
  <c r="T39" i="7"/>
  <c r="U26" i="10"/>
  <c r="T26" i="10"/>
  <c r="U61" i="11"/>
  <c r="T61" i="11"/>
  <c r="T12" i="1"/>
  <c r="T25" i="1"/>
  <c r="T30" i="1"/>
  <c r="T60" i="1"/>
  <c r="R87" i="1"/>
  <c r="T90" i="1"/>
  <c r="T21" i="2"/>
  <c r="T38" i="2"/>
  <c r="T60" i="2"/>
  <c r="P87" i="2"/>
  <c r="T23" i="3"/>
  <c r="T28" i="3"/>
  <c r="U42" i="3"/>
  <c r="T42" i="3"/>
  <c r="T53" i="3"/>
  <c r="T65" i="3"/>
  <c r="T72" i="3"/>
  <c r="P87" i="3"/>
  <c r="T92" i="3"/>
  <c r="T12" i="4"/>
  <c r="T23" i="4"/>
  <c r="U58" i="4"/>
  <c r="T65" i="4"/>
  <c r="U90" i="4"/>
  <c r="T75" i="5"/>
  <c r="U17" i="5"/>
  <c r="T17" i="5"/>
  <c r="T20" i="5"/>
  <c r="U22" i="5"/>
  <c r="T22" i="5"/>
  <c r="U26" i="5"/>
  <c r="T26" i="5"/>
  <c r="P35" i="5"/>
  <c r="T35" i="5" s="1"/>
  <c r="T37" i="5"/>
  <c r="U39" i="5"/>
  <c r="T39" i="5"/>
  <c r="T49" i="5"/>
  <c r="U51" i="5"/>
  <c r="T51" i="5"/>
  <c r="U68" i="5"/>
  <c r="T68" i="5"/>
  <c r="T63" i="5"/>
  <c r="Q87" i="5"/>
  <c r="Q17" i="6"/>
  <c r="U17" i="6" s="1"/>
  <c r="Q68" i="6"/>
  <c r="U73" i="6"/>
  <c r="T73" i="6"/>
  <c r="U74" i="6"/>
  <c r="T74" i="6"/>
  <c r="U32" i="7"/>
  <c r="T32" i="7"/>
  <c r="U68" i="7"/>
  <c r="T68" i="7"/>
  <c r="U63" i="7"/>
  <c r="T63" i="7"/>
  <c r="T32" i="10"/>
  <c r="T35" i="11"/>
  <c r="U26" i="1"/>
  <c r="T26" i="1"/>
  <c r="T48" i="1"/>
  <c r="U73" i="1"/>
  <c r="T73" i="1"/>
  <c r="U74" i="1"/>
  <c r="T74" i="1"/>
  <c r="T10" i="2"/>
  <c r="T49" i="2"/>
  <c r="T92" i="2"/>
  <c r="T12" i="3"/>
  <c r="T45" i="3"/>
  <c r="T11" i="1"/>
  <c r="T24" i="1"/>
  <c r="T29" i="1"/>
  <c r="T47" i="1"/>
  <c r="T59" i="1"/>
  <c r="U68" i="1"/>
  <c r="T68" i="1"/>
  <c r="S87" i="1"/>
  <c r="T89" i="1"/>
  <c r="T9" i="2"/>
  <c r="T20" i="2"/>
  <c r="T31" i="2"/>
  <c r="T34" i="2"/>
  <c r="T37" i="2"/>
  <c r="T48" i="2"/>
  <c r="T59" i="2"/>
  <c r="U68" i="2"/>
  <c r="T68" i="2"/>
  <c r="Q87" i="2"/>
  <c r="T91" i="2"/>
  <c r="T11" i="3"/>
  <c r="T22" i="3"/>
  <c r="T41" i="3"/>
  <c r="T44" i="3"/>
  <c r="T52" i="3"/>
  <c r="T64" i="3"/>
  <c r="T71" i="3"/>
  <c r="Q87" i="3"/>
  <c r="T91" i="3"/>
  <c r="T11" i="4"/>
  <c r="T22" i="4"/>
  <c r="T38" i="4"/>
  <c r="T48" i="4"/>
  <c r="P55" i="4"/>
  <c r="T55" i="4" s="1"/>
  <c r="T57" i="4"/>
  <c r="T64" i="4"/>
  <c r="P74" i="4"/>
  <c r="S87" i="4"/>
  <c r="T89" i="4"/>
  <c r="U91" i="4"/>
  <c r="T91" i="4"/>
  <c r="T19" i="5"/>
  <c r="P32" i="5"/>
  <c r="T34" i="5"/>
  <c r="T48" i="5"/>
  <c r="U90" i="5"/>
  <c r="T90" i="5"/>
  <c r="U16" i="6"/>
  <c r="T29" i="6"/>
  <c r="U31" i="6"/>
  <c r="T31" i="6"/>
  <c r="T46" i="6"/>
  <c r="U48" i="6"/>
  <c r="T48" i="6"/>
  <c r="T57" i="6"/>
  <c r="U59" i="6"/>
  <c r="T59" i="6"/>
  <c r="P74" i="6"/>
  <c r="T96" i="6"/>
  <c r="T10" i="7"/>
  <c r="Q61" i="7"/>
  <c r="U32" i="9"/>
  <c r="T32" i="9"/>
  <c r="Q87" i="1"/>
  <c r="U42" i="1"/>
  <c r="T42" i="1"/>
  <c r="T88" i="1"/>
  <c r="U9" i="2"/>
  <c r="R87" i="2"/>
  <c r="T40" i="3"/>
  <c r="T51" i="3"/>
  <c r="T63" i="3"/>
  <c r="R87" i="3"/>
  <c r="T90" i="3"/>
  <c r="T10" i="4"/>
  <c r="T21" i="4"/>
  <c r="T63" i="4"/>
  <c r="Q73" i="4"/>
  <c r="T88" i="4"/>
  <c r="T16" i="5"/>
  <c r="T31" i="5"/>
  <c r="T38" i="5"/>
  <c r="U44" i="5"/>
  <c r="T44" i="5"/>
  <c r="T60" i="5"/>
  <c r="R74" i="5"/>
  <c r="T15" i="6"/>
  <c r="T28" i="6"/>
  <c r="R35" i="6"/>
  <c r="T45" i="6"/>
  <c r="P55" i="6"/>
  <c r="T66" i="6"/>
  <c r="P73" i="6"/>
  <c r="U87" i="6"/>
  <c r="E87" i="6"/>
  <c r="E115" i="6" s="1"/>
  <c r="U115" i="6" s="1"/>
  <c r="T87" i="6"/>
  <c r="U88" i="6"/>
  <c r="U92" i="6"/>
  <c r="T92" i="6"/>
  <c r="U75" i="7"/>
  <c r="U17" i="7"/>
  <c r="T17" i="7"/>
  <c r="P26" i="7"/>
  <c r="Q55" i="7"/>
  <c r="U26" i="11"/>
  <c r="T26" i="11"/>
  <c r="U32" i="1"/>
  <c r="T32" i="1"/>
  <c r="U35" i="1"/>
  <c r="T35" i="1"/>
  <c r="S87" i="2"/>
  <c r="U55" i="3"/>
  <c r="U63" i="3"/>
  <c r="S87" i="3"/>
  <c r="U63" i="4"/>
  <c r="U88" i="4"/>
  <c r="U42" i="5"/>
  <c r="T42" i="5"/>
  <c r="U65" i="5"/>
  <c r="T65" i="5"/>
  <c r="U88" i="5"/>
  <c r="P32" i="6"/>
  <c r="U35" i="6"/>
  <c r="T35" i="6"/>
  <c r="U45" i="6"/>
  <c r="Q73" i="6"/>
  <c r="E75" i="6"/>
  <c r="T16" i="7"/>
  <c r="U23" i="7"/>
  <c r="T23" i="7"/>
  <c r="P32" i="7"/>
  <c r="U51" i="7"/>
  <c r="T51" i="7"/>
  <c r="U61" i="8"/>
  <c r="T61" i="8"/>
  <c r="U42" i="2"/>
  <c r="T42" i="2"/>
  <c r="U61" i="2"/>
  <c r="T61" i="2"/>
  <c r="U74" i="3"/>
  <c r="T74" i="3"/>
  <c r="U73" i="3"/>
  <c r="T73" i="3"/>
  <c r="U61" i="5"/>
  <c r="T61" i="5"/>
  <c r="U89" i="5"/>
  <c r="T89" i="5"/>
  <c r="U10" i="6"/>
  <c r="T10" i="6"/>
  <c r="U21" i="6"/>
  <c r="T21" i="6"/>
  <c r="U34" i="6"/>
  <c r="T34" i="6"/>
  <c r="U38" i="6"/>
  <c r="T38" i="6"/>
  <c r="T65" i="6"/>
  <c r="U12" i="7"/>
  <c r="T12" i="7"/>
  <c r="E17" i="7"/>
  <c r="U40" i="7"/>
  <c r="T40" i="7"/>
  <c r="U35" i="10"/>
  <c r="T35" i="10"/>
  <c r="U26" i="8"/>
  <c r="T26" i="8"/>
  <c r="U26" i="9"/>
  <c r="T26" i="9"/>
  <c r="P115" i="10"/>
  <c r="P114" i="10"/>
  <c r="U32" i="11"/>
  <c r="T32" i="11"/>
  <c r="U74" i="11"/>
  <c r="T74" i="11"/>
  <c r="U73" i="11"/>
  <c r="T73" i="11"/>
  <c r="U93" i="11"/>
  <c r="T93" i="11"/>
  <c r="S87" i="7"/>
  <c r="U55" i="8"/>
  <c r="T55" i="8"/>
  <c r="S87" i="8"/>
  <c r="U68" i="9"/>
  <c r="T68" i="9"/>
  <c r="U75" i="10"/>
  <c r="T75" i="10"/>
  <c r="U17" i="10"/>
  <c r="T17" i="10"/>
  <c r="U42" i="10"/>
  <c r="T42" i="10"/>
  <c r="Q87" i="10"/>
  <c r="U38" i="11"/>
  <c r="T38" i="11"/>
  <c r="U55" i="11"/>
  <c r="Q115" i="11"/>
  <c r="Q114" i="11"/>
  <c r="U13" i="12"/>
  <c r="T13" i="12"/>
  <c r="U42" i="7"/>
  <c r="T42" i="7"/>
  <c r="U74" i="8"/>
  <c r="T74" i="8"/>
  <c r="U73" i="8"/>
  <c r="T73" i="8"/>
  <c r="U87" i="9"/>
  <c r="E87" i="9"/>
  <c r="E115" i="9" s="1"/>
  <c r="T87" i="9"/>
  <c r="R87" i="10"/>
  <c r="Q35" i="11"/>
  <c r="U35" i="11" s="1"/>
  <c r="U49" i="11"/>
  <c r="T49" i="11"/>
  <c r="R87" i="11"/>
  <c r="U25" i="12"/>
  <c r="T25" i="12"/>
  <c r="Q32" i="12"/>
  <c r="U68" i="8"/>
  <c r="T68" i="8"/>
  <c r="P87" i="9"/>
  <c r="S87" i="10"/>
  <c r="U42" i="11"/>
  <c r="T42" i="11"/>
  <c r="T37" i="11"/>
  <c r="U60" i="11"/>
  <c r="T60" i="11"/>
  <c r="Q73" i="11"/>
  <c r="S87" i="11"/>
  <c r="U35" i="12"/>
  <c r="T35" i="12"/>
  <c r="U45" i="12"/>
  <c r="T45" i="12"/>
  <c r="P68" i="12"/>
  <c r="R87" i="5"/>
  <c r="P87" i="6"/>
  <c r="U74" i="7"/>
  <c r="T74" i="7"/>
  <c r="U73" i="7"/>
  <c r="T73" i="7"/>
  <c r="T94" i="7"/>
  <c r="U17" i="8"/>
  <c r="T17" i="8"/>
  <c r="T14" i="8"/>
  <c r="T25" i="8"/>
  <c r="T30" i="8"/>
  <c r="T47" i="8"/>
  <c r="T58" i="8"/>
  <c r="T67" i="8"/>
  <c r="T94" i="8"/>
  <c r="U75" i="9"/>
  <c r="U69" i="9"/>
  <c r="U17" i="9"/>
  <c r="T17" i="9"/>
  <c r="T14" i="9"/>
  <c r="T25" i="9"/>
  <c r="T28" i="9"/>
  <c r="U42" i="9"/>
  <c r="T42" i="9"/>
  <c r="T45" i="9"/>
  <c r="T53" i="9"/>
  <c r="T65" i="9"/>
  <c r="Q87" i="9"/>
  <c r="T91" i="9"/>
  <c r="T11" i="10"/>
  <c r="T22" i="10"/>
  <c r="T39" i="10"/>
  <c r="U55" i="10"/>
  <c r="T55" i="10"/>
  <c r="T50" i="10"/>
  <c r="T63" i="10"/>
  <c r="T88" i="10"/>
  <c r="T96" i="10"/>
  <c r="T16" i="11"/>
  <c r="T19" i="11"/>
  <c r="T31" i="11"/>
  <c r="Q32" i="11"/>
  <c r="U47" i="11"/>
  <c r="P69" i="11"/>
  <c r="T69" i="11" s="1"/>
  <c r="T72" i="11"/>
  <c r="P26" i="12"/>
  <c r="T26" i="12" s="1"/>
  <c r="U28" i="12"/>
  <c r="T28" i="12"/>
  <c r="U41" i="12"/>
  <c r="T41" i="12"/>
  <c r="U53" i="12"/>
  <c r="T53" i="12"/>
  <c r="P55" i="12"/>
  <c r="T55" i="12" s="1"/>
  <c r="U61" i="13"/>
  <c r="T61" i="13"/>
  <c r="Q87" i="4"/>
  <c r="S87" i="5"/>
  <c r="U68" i="6"/>
  <c r="T68" i="6"/>
  <c r="Q87" i="6"/>
  <c r="U55" i="7"/>
  <c r="T55" i="7"/>
  <c r="U87" i="7"/>
  <c r="E87" i="7"/>
  <c r="E115" i="7" s="1"/>
  <c r="U115" i="7" s="1"/>
  <c r="T87" i="7"/>
  <c r="T93" i="7"/>
  <c r="T13" i="8"/>
  <c r="T24" i="8"/>
  <c r="T29" i="8"/>
  <c r="T46" i="8"/>
  <c r="T54" i="8"/>
  <c r="T57" i="8"/>
  <c r="T66" i="8"/>
  <c r="U87" i="8"/>
  <c r="E87" i="8"/>
  <c r="E115" i="8" s="1"/>
  <c r="T87" i="8"/>
  <c r="T93" i="8"/>
  <c r="T13" i="9"/>
  <c r="T24" i="9"/>
  <c r="T41" i="9"/>
  <c r="T44" i="9"/>
  <c r="T52" i="9"/>
  <c r="T64" i="9"/>
  <c r="R87" i="9"/>
  <c r="T90" i="9"/>
  <c r="T10" i="10"/>
  <c r="T21" i="10"/>
  <c r="T38" i="10"/>
  <c r="T49" i="10"/>
  <c r="U73" i="10"/>
  <c r="T73" i="10"/>
  <c r="U74" i="10"/>
  <c r="T74" i="10"/>
  <c r="T95" i="10"/>
  <c r="T15" i="11"/>
  <c r="T30" i="11"/>
  <c r="T46" i="11"/>
  <c r="U48" i="11"/>
  <c r="T48" i="11"/>
  <c r="U58" i="11"/>
  <c r="P68" i="11"/>
  <c r="T71" i="11"/>
  <c r="U94" i="11"/>
  <c r="T94" i="11"/>
  <c r="P17" i="12"/>
  <c r="U24" i="12"/>
  <c r="T24" i="12"/>
  <c r="Q26" i="12"/>
  <c r="U26" i="12" s="1"/>
  <c r="U32" i="12"/>
  <c r="T32" i="12"/>
  <c r="P42" i="12"/>
  <c r="Q55" i="12"/>
  <c r="U55" i="12" s="1"/>
  <c r="U57" i="12"/>
  <c r="T57" i="12"/>
  <c r="U26" i="13"/>
  <c r="T26" i="13"/>
  <c r="R87" i="4"/>
  <c r="U55" i="5"/>
  <c r="T55" i="5"/>
  <c r="R87" i="6"/>
  <c r="P87" i="7"/>
  <c r="U42" i="8"/>
  <c r="T42" i="8"/>
  <c r="T45" i="8"/>
  <c r="P87" i="8"/>
  <c r="T63" i="9"/>
  <c r="U74" i="9"/>
  <c r="T74" i="9"/>
  <c r="U73" i="9"/>
  <c r="T73" i="9"/>
  <c r="S87" i="9"/>
  <c r="T9" i="10"/>
  <c r="T37" i="10"/>
  <c r="U69" i="11"/>
  <c r="U17" i="11"/>
  <c r="T17" i="11"/>
  <c r="T25" i="11"/>
  <c r="T29" i="11"/>
  <c r="T34" i="11"/>
  <c r="T45" i="11"/>
  <c r="P55" i="11"/>
  <c r="T55" i="11" s="1"/>
  <c r="T57" i="11"/>
  <c r="U59" i="11"/>
  <c r="T59" i="11"/>
  <c r="Q68" i="11"/>
  <c r="U71" i="11"/>
  <c r="E74" i="11"/>
  <c r="U14" i="12"/>
  <c r="T14" i="12"/>
  <c r="Q17" i="12"/>
  <c r="Q42" i="12"/>
  <c r="U44" i="12"/>
  <c r="T44" i="12"/>
  <c r="U61" i="12"/>
  <c r="T61" i="12"/>
  <c r="U65" i="12"/>
  <c r="T65" i="12"/>
  <c r="Q115" i="7"/>
  <c r="Q114" i="7"/>
  <c r="U32" i="8"/>
  <c r="T32" i="8"/>
  <c r="U35" i="8"/>
  <c r="T35" i="8"/>
  <c r="Q87" i="8"/>
  <c r="U55" i="9"/>
  <c r="T55" i="9"/>
  <c r="U68" i="10"/>
  <c r="T68" i="10"/>
  <c r="U87" i="10"/>
  <c r="E87" i="10"/>
  <c r="E115" i="10" s="1"/>
  <c r="T115" i="10" s="1"/>
  <c r="T87" i="10"/>
  <c r="U45" i="11"/>
  <c r="U52" i="12"/>
  <c r="T52" i="12"/>
  <c r="U26" i="14"/>
  <c r="T26" i="14"/>
  <c r="U74" i="12"/>
  <c r="T74" i="12"/>
  <c r="U73" i="12"/>
  <c r="T73" i="12"/>
  <c r="P115" i="13"/>
  <c r="P114" i="13"/>
  <c r="U61" i="14"/>
  <c r="T61" i="14"/>
  <c r="U57" i="15"/>
  <c r="T57" i="15"/>
  <c r="U26" i="17"/>
  <c r="T26" i="17"/>
  <c r="U35" i="17"/>
  <c r="T35" i="17"/>
  <c r="U61" i="17"/>
  <c r="T75" i="13"/>
  <c r="U17" i="13"/>
  <c r="T17" i="13"/>
  <c r="Q87" i="13"/>
  <c r="T55" i="14"/>
  <c r="U28" i="15"/>
  <c r="T39" i="15"/>
  <c r="Q75" i="15"/>
  <c r="U75" i="15" s="1"/>
  <c r="U68" i="12"/>
  <c r="T68" i="12"/>
  <c r="U87" i="12"/>
  <c r="E87" i="12"/>
  <c r="E115" i="12" s="1"/>
  <c r="U115" i="12" s="1"/>
  <c r="T87" i="12"/>
  <c r="U42" i="13"/>
  <c r="T42" i="13"/>
  <c r="R87" i="13"/>
  <c r="Q55" i="14"/>
  <c r="U55" i="14" s="1"/>
  <c r="U87" i="14"/>
  <c r="E87" i="14"/>
  <c r="E115" i="14" s="1"/>
  <c r="T115" i="14" s="1"/>
  <c r="T87" i="14"/>
  <c r="Q26" i="15"/>
  <c r="P32" i="15"/>
  <c r="T58" i="15"/>
  <c r="P87" i="12"/>
  <c r="U32" i="13"/>
  <c r="T32" i="13"/>
  <c r="U35" i="13"/>
  <c r="T35" i="13"/>
  <c r="S87" i="13"/>
  <c r="P87" i="14"/>
  <c r="U20" i="16"/>
  <c r="T20" i="16"/>
  <c r="U75" i="12"/>
  <c r="T75" i="12"/>
  <c r="T69" i="12"/>
  <c r="U17" i="12"/>
  <c r="T17" i="12"/>
  <c r="U42" i="12"/>
  <c r="T42" i="12"/>
  <c r="T66" i="12"/>
  <c r="T72" i="12"/>
  <c r="Q87" i="12"/>
  <c r="T91" i="12"/>
  <c r="T11" i="13"/>
  <c r="T22" i="13"/>
  <c r="T40" i="13"/>
  <c r="T51" i="13"/>
  <c r="T63" i="13"/>
  <c r="T88" i="13"/>
  <c r="T96" i="13"/>
  <c r="T16" i="14"/>
  <c r="T19" i="14"/>
  <c r="T30" i="14"/>
  <c r="T53" i="14"/>
  <c r="Q69" i="14"/>
  <c r="U69" i="14" s="1"/>
  <c r="Q87" i="14"/>
  <c r="T90" i="14"/>
  <c r="T96" i="14"/>
  <c r="U10" i="15"/>
  <c r="U14" i="15"/>
  <c r="U25" i="15"/>
  <c r="U35" i="15"/>
  <c r="T35" i="15"/>
  <c r="P42" i="15"/>
  <c r="T42" i="15" s="1"/>
  <c r="U46" i="15"/>
  <c r="T46" i="15"/>
  <c r="U54" i="15"/>
  <c r="T54" i="15"/>
  <c r="T75" i="16"/>
  <c r="T17" i="16"/>
  <c r="U9" i="16"/>
  <c r="T9" i="16"/>
  <c r="U32" i="17"/>
  <c r="T32" i="17"/>
  <c r="U68" i="11"/>
  <c r="T68" i="11"/>
  <c r="U87" i="11"/>
  <c r="E87" i="11"/>
  <c r="E115" i="11" s="1"/>
  <c r="U115" i="11" s="1"/>
  <c r="T87" i="11"/>
  <c r="T71" i="12"/>
  <c r="R87" i="12"/>
  <c r="T90" i="12"/>
  <c r="T10" i="13"/>
  <c r="T21" i="13"/>
  <c r="T39" i="13"/>
  <c r="U55" i="13"/>
  <c r="T55" i="13"/>
  <c r="T50" i="13"/>
  <c r="U74" i="13"/>
  <c r="T74" i="13"/>
  <c r="U73" i="13"/>
  <c r="T73" i="13"/>
  <c r="T95" i="13"/>
  <c r="T15" i="14"/>
  <c r="T29" i="14"/>
  <c r="U46" i="14"/>
  <c r="T52" i="14"/>
  <c r="T59" i="14"/>
  <c r="U68" i="14"/>
  <c r="T68" i="14"/>
  <c r="T67" i="14"/>
  <c r="R87" i="14"/>
  <c r="T13" i="15"/>
  <c r="E26" i="15"/>
  <c r="T30" i="15"/>
  <c r="P87" i="11"/>
  <c r="U71" i="12"/>
  <c r="S87" i="12"/>
  <c r="T9" i="13"/>
  <c r="T69" i="14"/>
  <c r="U75" i="14"/>
  <c r="U17" i="14"/>
  <c r="T17" i="14"/>
  <c r="U42" i="14"/>
  <c r="T42" i="14"/>
  <c r="T45" i="14"/>
  <c r="U73" i="14"/>
  <c r="T73" i="14"/>
  <c r="U74" i="14"/>
  <c r="T74" i="14"/>
  <c r="T71" i="14"/>
  <c r="U89" i="14"/>
  <c r="T95" i="14"/>
  <c r="U21" i="15"/>
  <c r="T21" i="15"/>
  <c r="U55" i="15"/>
  <c r="T55" i="15"/>
  <c r="T45" i="15"/>
  <c r="U61" i="15"/>
  <c r="T61" i="15"/>
  <c r="U74" i="15"/>
  <c r="T74" i="15"/>
  <c r="U73" i="15"/>
  <c r="T73" i="15"/>
  <c r="U71" i="15"/>
  <c r="T71" i="15"/>
  <c r="Q73" i="15"/>
  <c r="U89" i="15"/>
  <c r="T89" i="15"/>
  <c r="Q17" i="16"/>
  <c r="U17" i="16" s="1"/>
  <c r="U32" i="16"/>
  <c r="T32" i="16"/>
  <c r="U68" i="13"/>
  <c r="T68" i="13"/>
  <c r="U87" i="13"/>
  <c r="E87" i="13"/>
  <c r="E115" i="13" s="1"/>
  <c r="U115" i="13" s="1"/>
  <c r="T87" i="13"/>
  <c r="U32" i="14"/>
  <c r="T32" i="14"/>
  <c r="U35" i="14"/>
  <c r="T35" i="14"/>
  <c r="U32" i="15"/>
  <c r="T32" i="15"/>
  <c r="U38" i="15"/>
  <c r="T38" i="15"/>
  <c r="Q55" i="15"/>
  <c r="U66" i="15"/>
  <c r="T66" i="15"/>
  <c r="U35" i="16"/>
  <c r="T35" i="16"/>
  <c r="U26" i="18"/>
  <c r="T26" i="18"/>
  <c r="U42" i="16"/>
  <c r="T42" i="16"/>
  <c r="U61" i="16"/>
  <c r="T61" i="16"/>
  <c r="U17" i="19"/>
  <c r="T17" i="19"/>
  <c r="U9" i="19"/>
  <c r="T9" i="19"/>
  <c r="T26" i="19"/>
  <c r="U87" i="15"/>
  <c r="E87" i="15"/>
  <c r="E115" i="15" s="1"/>
  <c r="U115" i="15" s="1"/>
  <c r="T87" i="15"/>
  <c r="T93" i="15"/>
  <c r="T13" i="16"/>
  <c r="T24" i="16"/>
  <c r="T41" i="16"/>
  <c r="T44" i="16"/>
  <c r="T52" i="16"/>
  <c r="T64" i="16"/>
  <c r="T95" i="16"/>
  <c r="T15" i="17"/>
  <c r="T29" i="17"/>
  <c r="T46" i="17"/>
  <c r="T54" i="17"/>
  <c r="T57" i="17"/>
  <c r="T66" i="17"/>
  <c r="T71" i="17"/>
  <c r="S87" i="17"/>
  <c r="T89" i="17"/>
  <c r="T23" i="18"/>
  <c r="T30" i="18"/>
  <c r="T52" i="18"/>
  <c r="U54" i="18"/>
  <c r="T54" i="18"/>
  <c r="U87" i="18"/>
  <c r="E87" i="18"/>
  <c r="E115" i="18" s="1"/>
  <c r="T115" i="18" s="1"/>
  <c r="T87" i="18"/>
  <c r="T88" i="18"/>
  <c r="T94" i="18"/>
  <c r="U22" i="19"/>
  <c r="T22" i="19"/>
  <c r="U49" i="19"/>
  <c r="T49" i="19"/>
  <c r="T49" i="15"/>
  <c r="T60" i="15"/>
  <c r="P87" i="15"/>
  <c r="T92" i="15"/>
  <c r="T12" i="16"/>
  <c r="T23" i="16"/>
  <c r="T40" i="16"/>
  <c r="T51" i="16"/>
  <c r="T63" i="16"/>
  <c r="U74" i="16"/>
  <c r="T74" i="16"/>
  <c r="U73" i="16"/>
  <c r="T73" i="16"/>
  <c r="T94" i="16"/>
  <c r="U75" i="17"/>
  <c r="U69" i="17"/>
  <c r="T69" i="17"/>
  <c r="U17" i="17"/>
  <c r="T17" i="17"/>
  <c r="T14" i="17"/>
  <c r="T25" i="17"/>
  <c r="T28" i="17"/>
  <c r="U42" i="17"/>
  <c r="T42" i="17"/>
  <c r="T45" i="17"/>
  <c r="T53" i="17"/>
  <c r="T65" i="17"/>
  <c r="S17" i="18"/>
  <c r="U72" i="18"/>
  <c r="T72" i="18"/>
  <c r="Q42" i="19"/>
  <c r="U61" i="19"/>
  <c r="T61" i="19"/>
  <c r="P68" i="19"/>
  <c r="S87" i="14"/>
  <c r="U68" i="15"/>
  <c r="T68" i="15"/>
  <c r="Q87" i="15"/>
  <c r="U55" i="16"/>
  <c r="T55" i="16"/>
  <c r="U87" i="16"/>
  <c r="E87" i="16"/>
  <c r="E115" i="16" s="1"/>
  <c r="T115" i="16" s="1"/>
  <c r="T87" i="16"/>
  <c r="U15" i="18"/>
  <c r="T29" i="18"/>
  <c r="P42" i="18"/>
  <c r="T42" i="18" s="1"/>
  <c r="U46" i="18"/>
  <c r="T53" i="18"/>
  <c r="U68" i="18"/>
  <c r="T68" i="18"/>
  <c r="Q74" i="18"/>
  <c r="E75" i="18"/>
  <c r="Q87" i="18"/>
  <c r="P32" i="19"/>
  <c r="U35" i="19"/>
  <c r="R87" i="15"/>
  <c r="U26" i="16"/>
  <c r="T26" i="16"/>
  <c r="P87" i="16"/>
  <c r="U74" i="17"/>
  <c r="T74" i="17"/>
  <c r="U73" i="17"/>
  <c r="T73" i="17"/>
  <c r="U32" i="18"/>
  <c r="T32" i="18"/>
  <c r="U35" i="18"/>
  <c r="T35" i="18"/>
  <c r="Q55" i="18"/>
  <c r="U55" i="18" s="1"/>
  <c r="U67" i="18"/>
  <c r="T67" i="18"/>
  <c r="P69" i="18"/>
  <c r="T69" i="18" s="1"/>
  <c r="U90" i="18"/>
  <c r="T90" i="18"/>
  <c r="U21" i="19"/>
  <c r="T21" i="19"/>
  <c r="U39" i="19"/>
  <c r="T39" i="19"/>
  <c r="U26" i="21"/>
  <c r="T26" i="21"/>
  <c r="S87" i="15"/>
  <c r="T31" i="16"/>
  <c r="T34" i="16"/>
  <c r="T37" i="16"/>
  <c r="T48" i="16"/>
  <c r="T59" i="16"/>
  <c r="U68" i="16"/>
  <c r="T68" i="16"/>
  <c r="Q87" i="16"/>
  <c r="T91" i="16"/>
  <c r="T11" i="17"/>
  <c r="T22" i="17"/>
  <c r="T39" i="17"/>
  <c r="U55" i="17"/>
  <c r="T55" i="17"/>
  <c r="T50" i="17"/>
  <c r="U87" i="17"/>
  <c r="E87" i="17"/>
  <c r="E115" i="17" s="1"/>
  <c r="T87" i="17"/>
  <c r="T93" i="17"/>
  <c r="T11" i="18"/>
  <c r="T19" i="18"/>
  <c r="U28" i="18"/>
  <c r="T40" i="18"/>
  <c r="T45" i="18"/>
  <c r="U57" i="18"/>
  <c r="T57" i="18"/>
  <c r="Q69" i="18"/>
  <c r="U69" i="18" s="1"/>
  <c r="U73" i="18"/>
  <c r="T73" i="18"/>
  <c r="U74" i="18"/>
  <c r="T74" i="18"/>
  <c r="U71" i="18"/>
  <c r="T71" i="18"/>
  <c r="Q73" i="18"/>
  <c r="U10" i="19"/>
  <c r="T10" i="19"/>
  <c r="Q26" i="19"/>
  <c r="U26" i="19" s="1"/>
  <c r="U60" i="19"/>
  <c r="T60" i="19"/>
  <c r="Q61" i="19"/>
  <c r="U32" i="21"/>
  <c r="T32" i="21"/>
  <c r="T75" i="15"/>
  <c r="T69" i="15"/>
  <c r="U17" i="15"/>
  <c r="T17" i="15"/>
  <c r="U42" i="15"/>
  <c r="T88" i="15"/>
  <c r="T96" i="15"/>
  <c r="T16" i="16"/>
  <c r="T19" i="16"/>
  <c r="T30" i="16"/>
  <c r="U37" i="16"/>
  <c r="T47" i="16"/>
  <c r="T58" i="16"/>
  <c r="T67" i="16"/>
  <c r="T72" i="16"/>
  <c r="R87" i="16"/>
  <c r="T90" i="16"/>
  <c r="T10" i="17"/>
  <c r="T21" i="17"/>
  <c r="T38" i="17"/>
  <c r="T49" i="17"/>
  <c r="T60" i="17"/>
  <c r="P87" i="17"/>
  <c r="T92" i="17"/>
  <c r="T10" i="18"/>
  <c r="T16" i="18"/>
  <c r="Q26" i="18"/>
  <c r="T39" i="18"/>
  <c r="T47" i="18"/>
  <c r="U61" i="18"/>
  <c r="T61" i="18"/>
  <c r="U65" i="18"/>
  <c r="U88" i="18"/>
  <c r="U50" i="19"/>
  <c r="T50" i="19"/>
  <c r="Q75" i="19"/>
  <c r="U75" i="19" s="1"/>
  <c r="U88" i="15"/>
  <c r="T71" i="16"/>
  <c r="S87" i="16"/>
  <c r="T9" i="17"/>
  <c r="T37" i="17"/>
  <c r="U68" i="17"/>
  <c r="T68" i="17"/>
  <c r="Q87" i="17"/>
  <c r="U25" i="18"/>
  <c r="R55" i="18"/>
  <c r="T58" i="18"/>
  <c r="U66" i="18"/>
  <c r="T66" i="18"/>
  <c r="Q68" i="18"/>
  <c r="P75" i="18"/>
  <c r="T75" i="18" s="1"/>
  <c r="U89" i="18"/>
  <c r="T89" i="18"/>
  <c r="U96" i="18"/>
  <c r="U32" i="19"/>
  <c r="T32" i="19"/>
  <c r="P35" i="19"/>
  <c r="T35" i="19" s="1"/>
  <c r="U38" i="19"/>
  <c r="T38" i="19"/>
  <c r="U35" i="21"/>
  <c r="T35" i="21"/>
  <c r="U42" i="19"/>
  <c r="T42" i="19"/>
  <c r="R87" i="19"/>
  <c r="R87" i="20"/>
  <c r="P87" i="18"/>
  <c r="S87" i="19"/>
  <c r="U55" i="20"/>
  <c r="T55" i="20"/>
  <c r="S87" i="20"/>
  <c r="T89" i="20"/>
  <c r="T9" i="21"/>
  <c r="T20" i="21"/>
  <c r="T31" i="21"/>
  <c r="T34" i="21"/>
  <c r="T37" i="21"/>
  <c r="T47" i="21"/>
  <c r="T53" i="21"/>
  <c r="U59" i="21"/>
  <c r="U61" i="21"/>
  <c r="T61" i="21"/>
  <c r="U26" i="20"/>
  <c r="T26" i="20"/>
  <c r="U74" i="20"/>
  <c r="T74" i="20"/>
  <c r="U73" i="20"/>
  <c r="T73" i="20"/>
  <c r="R87" i="18"/>
  <c r="U55" i="19"/>
  <c r="T55" i="19"/>
  <c r="U74" i="19"/>
  <c r="T74" i="19"/>
  <c r="U73" i="19"/>
  <c r="T73" i="19"/>
  <c r="T95" i="19"/>
  <c r="T15" i="20"/>
  <c r="T20" i="20"/>
  <c r="T31" i="20"/>
  <c r="T34" i="20"/>
  <c r="T37" i="20"/>
  <c r="T48" i="20"/>
  <c r="T59" i="20"/>
  <c r="U68" i="20"/>
  <c r="T68" i="20"/>
  <c r="T95" i="20"/>
  <c r="T15" i="21"/>
  <c r="T29" i="21"/>
  <c r="S87" i="18"/>
  <c r="T94" i="19"/>
  <c r="U75" i="20"/>
  <c r="T69" i="20"/>
  <c r="U17" i="20"/>
  <c r="T17" i="20"/>
  <c r="T14" i="20"/>
  <c r="T19" i="20"/>
  <c r="T30" i="20"/>
  <c r="T47" i="20"/>
  <c r="T58" i="20"/>
  <c r="T67" i="20"/>
  <c r="T94" i="20"/>
  <c r="T69" i="21"/>
  <c r="U17" i="21"/>
  <c r="T17" i="21"/>
  <c r="T14" i="21"/>
  <c r="T25" i="21"/>
  <c r="T28" i="21"/>
  <c r="U42" i="21"/>
  <c r="T42" i="21"/>
  <c r="T45" i="21"/>
  <c r="T51" i="21"/>
  <c r="Q61" i="21"/>
  <c r="U75" i="18"/>
  <c r="U17" i="18"/>
  <c r="T17" i="18"/>
  <c r="U42" i="18"/>
  <c r="T37" i="19"/>
  <c r="U68" i="19"/>
  <c r="T68" i="19"/>
  <c r="U87" i="19"/>
  <c r="E87" i="19"/>
  <c r="E115" i="19" s="1"/>
  <c r="T87" i="19"/>
  <c r="U87" i="20"/>
  <c r="E87" i="20"/>
  <c r="E115" i="20" s="1"/>
  <c r="T87" i="20"/>
  <c r="T13" i="21"/>
  <c r="T24" i="21"/>
  <c r="T41" i="21"/>
  <c r="T44" i="21"/>
  <c r="T50" i="21"/>
  <c r="P115" i="19"/>
  <c r="P114" i="19"/>
  <c r="U42" i="20"/>
  <c r="T42" i="20"/>
  <c r="U61" i="20"/>
  <c r="T61" i="20"/>
  <c r="P87" i="20"/>
  <c r="Q115" i="19"/>
  <c r="Q114" i="19"/>
  <c r="U32" i="20"/>
  <c r="T32" i="20"/>
  <c r="U35" i="20"/>
  <c r="T35" i="20"/>
  <c r="Q115" i="20"/>
  <c r="Q114" i="20"/>
  <c r="U55" i="21"/>
  <c r="T55" i="21"/>
  <c r="Q55" i="21"/>
  <c r="T71" i="21"/>
  <c r="S87" i="21"/>
  <c r="U112" i="20"/>
  <c r="M114" i="16"/>
  <c r="S114" i="16" s="1"/>
  <c r="T65" i="21"/>
  <c r="T88" i="21"/>
  <c r="T96" i="21"/>
  <c r="E82" i="19"/>
  <c r="T108" i="21"/>
  <c r="T99" i="19"/>
  <c r="T101" i="16"/>
  <c r="T99" i="14"/>
  <c r="T101" i="14"/>
  <c r="T103" i="14"/>
  <c r="T110" i="10"/>
  <c r="U111" i="7"/>
  <c r="M114" i="3"/>
  <c r="S114" i="3" s="1"/>
  <c r="T64" i="21"/>
  <c r="T95" i="21"/>
  <c r="E82" i="14"/>
  <c r="T104" i="1"/>
  <c r="T108" i="1"/>
  <c r="T110" i="1"/>
  <c r="L114" i="1"/>
  <c r="R114" i="1" s="1"/>
  <c r="U112" i="21"/>
  <c r="M114" i="21"/>
  <c r="S114" i="21" s="1"/>
  <c r="T103" i="20"/>
  <c r="M114" i="20"/>
  <c r="S114" i="20" s="1"/>
  <c r="M114" i="19"/>
  <c r="S114" i="19" s="1"/>
  <c r="T105" i="16"/>
  <c r="T107" i="16"/>
  <c r="T107" i="14"/>
  <c r="T109" i="14"/>
  <c r="T111" i="14"/>
  <c r="T100" i="13"/>
  <c r="T102" i="13"/>
  <c r="T104" i="13"/>
  <c r="T104" i="11"/>
  <c r="T112" i="11"/>
  <c r="T102" i="9"/>
  <c r="T104" i="9"/>
  <c r="T112" i="9"/>
  <c r="T111" i="8"/>
  <c r="E97" i="7"/>
  <c r="U97" i="7" s="1"/>
  <c r="U103" i="7"/>
  <c r="U108" i="6"/>
  <c r="U102" i="4"/>
  <c r="U74" i="21"/>
  <c r="T74" i="21"/>
  <c r="U73" i="21"/>
  <c r="T73" i="21"/>
  <c r="E82" i="15"/>
  <c r="E82" i="11"/>
  <c r="T112" i="1"/>
  <c r="T99" i="18"/>
  <c r="U111" i="17"/>
  <c r="T109" i="16"/>
  <c r="T98" i="15"/>
  <c r="T106" i="13"/>
  <c r="T112" i="13"/>
  <c r="T100" i="12"/>
  <c r="T112" i="12"/>
  <c r="T98" i="11"/>
  <c r="T100" i="11"/>
  <c r="T102" i="11"/>
  <c r="T106" i="11"/>
  <c r="T110" i="11"/>
  <c r="U112" i="10"/>
  <c r="T105" i="8"/>
  <c r="T109" i="8"/>
  <c r="U100" i="6"/>
  <c r="R97" i="5"/>
  <c r="T106" i="3"/>
  <c r="T110" i="3"/>
  <c r="U87" i="21"/>
  <c r="E87" i="21"/>
  <c r="E115" i="21" s="1"/>
  <c r="T87" i="21"/>
  <c r="T93" i="21"/>
  <c r="E82" i="6"/>
  <c r="L114" i="11"/>
  <c r="R114" i="11" s="1"/>
  <c r="M114" i="7"/>
  <c r="S114" i="7" s="1"/>
  <c r="E97" i="6"/>
  <c r="E114" i="6" s="1"/>
  <c r="T112" i="5"/>
  <c r="T109" i="4"/>
  <c r="T98" i="3"/>
  <c r="T102" i="3"/>
  <c r="U108" i="3"/>
  <c r="T98" i="2"/>
  <c r="U104" i="2"/>
  <c r="T106" i="2"/>
  <c r="P87" i="21"/>
  <c r="E82" i="17"/>
  <c r="E82" i="7"/>
  <c r="E82" i="4"/>
  <c r="E82" i="3"/>
  <c r="T99" i="1"/>
  <c r="U107" i="21"/>
  <c r="T109" i="21"/>
  <c r="T111" i="21"/>
  <c r="U104" i="19"/>
  <c r="S97" i="9"/>
  <c r="T106" i="7"/>
  <c r="U112" i="7"/>
  <c r="R97" i="6"/>
  <c r="T107" i="6"/>
  <c r="T111" i="6"/>
  <c r="T108" i="5"/>
  <c r="T101" i="4"/>
  <c r="T105" i="4"/>
  <c r="U111" i="4"/>
  <c r="U100" i="3"/>
  <c r="U68" i="21"/>
  <c r="T68" i="21"/>
  <c r="Q87" i="21"/>
  <c r="E82" i="8"/>
  <c r="S97" i="1"/>
  <c r="T107" i="10"/>
  <c r="U101" i="9"/>
  <c r="U109" i="9"/>
  <c r="T98" i="7"/>
  <c r="U104" i="7"/>
  <c r="T103" i="6"/>
  <c r="U109" i="6"/>
  <c r="M114" i="15"/>
  <c r="S114" i="15" s="1"/>
  <c r="T115" i="5"/>
  <c r="U115" i="14"/>
  <c r="T115" i="11"/>
  <c r="U115" i="3"/>
  <c r="T115" i="13"/>
  <c r="T115" i="12"/>
  <c r="U112" i="18"/>
  <c r="T112" i="18"/>
  <c r="U106" i="17"/>
  <c r="T106" i="17"/>
  <c r="U101" i="18"/>
  <c r="T101" i="18"/>
  <c r="U100" i="15"/>
  <c r="T100" i="15"/>
  <c r="U103" i="16"/>
  <c r="T103" i="16"/>
  <c r="U108" i="15"/>
  <c r="T108" i="15"/>
  <c r="U97" i="14"/>
  <c r="T97" i="14"/>
  <c r="E114" i="14"/>
  <c r="S97" i="14"/>
  <c r="M114" i="14"/>
  <c r="S114" i="14" s="1"/>
  <c r="U105" i="14"/>
  <c r="T105" i="14"/>
  <c r="T101" i="20"/>
  <c r="T101" i="19"/>
  <c r="T106" i="19"/>
  <c r="U109" i="18"/>
  <c r="T109" i="18"/>
  <c r="U101" i="17"/>
  <c r="T101" i="17"/>
  <c r="E114" i="7"/>
  <c r="T97" i="7"/>
  <c r="T98" i="18"/>
  <c r="E97" i="18"/>
  <c r="T99" i="17"/>
  <c r="U111" i="16"/>
  <c r="T111" i="16"/>
  <c r="L114" i="16"/>
  <c r="R114" i="16" s="1"/>
  <c r="T101" i="1"/>
  <c r="T109" i="1"/>
  <c r="E97" i="21"/>
  <c r="L114" i="21"/>
  <c r="R114" i="21" s="1"/>
  <c r="E97" i="20"/>
  <c r="L114" i="20"/>
  <c r="R114" i="20" s="1"/>
  <c r="E97" i="19"/>
  <c r="T98" i="19"/>
  <c r="U109" i="17"/>
  <c r="T109" i="17"/>
  <c r="E97" i="1"/>
  <c r="T98" i="1"/>
  <c r="T106" i="1"/>
  <c r="T100" i="21"/>
  <c r="T105" i="21"/>
  <c r="U110" i="21"/>
  <c r="T100" i="20"/>
  <c r="T105" i="20"/>
  <c r="T110" i="20"/>
  <c r="R97" i="19"/>
  <c r="T100" i="19"/>
  <c r="T105" i="19"/>
  <c r="T110" i="19"/>
  <c r="U104" i="18"/>
  <c r="T104" i="18"/>
  <c r="U98" i="17"/>
  <c r="T98" i="17"/>
  <c r="E97" i="17"/>
  <c r="U103" i="17"/>
  <c r="T107" i="17"/>
  <c r="R97" i="15"/>
  <c r="L114" i="15"/>
  <c r="R114" i="15" s="1"/>
  <c r="T105" i="15"/>
  <c r="U105" i="15"/>
  <c r="U112" i="19"/>
  <c r="U98" i="18"/>
  <c r="U115" i="18"/>
  <c r="E97" i="15"/>
  <c r="U115" i="16"/>
  <c r="U102" i="14"/>
  <c r="U110" i="14"/>
  <c r="U110" i="13"/>
  <c r="E97" i="12"/>
  <c r="U98" i="12"/>
  <c r="U103" i="12"/>
  <c r="U108" i="12"/>
  <c r="E97" i="11"/>
  <c r="U103" i="11"/>
  <c r="U108" i="11"/>
  <c r="E97" i="10"/>
  <c r="U108" i="10"/>
  <c r="U107" i="9"/>
  <c r="U103" i="8"/>
  <c r="U101" i="2"/>
  <c r="E97" i="2"/>
  <c r="T101" i="2"/>
  <c r="S97" i="18"/>
  <c r="U102" i="8"/>
  <c r="T102" i="8"/>
  <c r="U105" i="6"/>
  <c r="T105" i="6"/>
  <c r="U110" i="5"/>
  <c r="T110" i="5"/>
  <c r="U112" i="3"/>
  <c r="T112" i="3"/>
  <c r="U115" i="10"/>
  <c r="U107" i="4"/>
  <c r="T107" i="4"/>
  <c r="U104" i="3"/>
  <c r="T104" i="3"/>
  <c r="U110" i="8"/>
  <c r="T110" i="8"/>
  <c r="U105" i="7"/>
  <c r="T105" i="7"/>
  <c r="M114" i="6"/>
  <c r="S114" i="6" s="1"/>
  <c r="S97" i="6"/>
  <c r="U102" i="5"/>
  <c r="T102" i="5"/>
  <c r="U99" i="4"/>
  <c r="T99" i="4"/>
  <c r="L114" i="7"/>
  <c r="R114" i="7" s="1"/>
  <c r="R97" i="7"/>
  <c r="E97" i="16"/>
  <c r="T98" i="16"/>
  <c r="T106" i="16"/>
  <c r="T103" i="15"/>
  <c r="T111" i="15"/>
  <c r="T100" i="14"/>
  <c r="T108" i="14"/>
  <c r="T106" i="12"/>
  <c r="T111" i="12"/>
  <c r="U99" i="11"/>
  <c r="T111" i="11"/>
  <c r="T99" i="10"/>
  <c r="U104" i="10"/>
  <c r="T98" i="9"/>
  <c r="T103" i="9"/>
  <c r="T110" i="9"/>
  <c r="U108" i="7"/>
  <c r="T108" i="7"/>
  <c r="T115" i="15"/>
  <c r="T98" i="13"/>
  <c r="T103" i="13"/>
  <c r="T108" i="13"/>
  <c r="T101" i="11"/>
  <c r="T101" i="10"/>
  <c r="T106" i="10"/>
  <c r="E97" i="9"/>
  <c r="U105" i="9"/>
  <c r="T108" i="8"/>
  <c r="U100" i="7"/>
  <c r="T100" i="7"/>
  <c r="U110" i="6"/>
  <c r="T110" i="6"/>
  <c r="E97" i="13"/>
  <c r="U102" i="6"/>
  <c r="T102" i="6"/>
  <c r="E97" i="8"/>
  <c r="T115" i="6"/>
  <c r="T105" i="5"/>
  <c r="T112" i="2"/>
  <c r="L114" i="2"/>
  <c r="R114" i="2" s="1"/>
  <c r="T115" i="7"/>
  <c r="L114" i="3"/>
  <c r="R114" i="3" s="1"/>
  <c r="T109" i="2"/>
  <c r="M114" i="2"/>
  <c r="S114" i="2" s="1"/>
  <c r="T99" i="5"/>
  <c r="T107" i="5"/>
  <c r="T104" i="4"/>
  <c r="T112" i="4"/>
  <c r="T101" i="3"/>
  <c r="T109" i="3"/>
  <c r="E97" i="3"/>
  <c r="T99" i="7"/>
  <c r="T107" i="7"/>
  <c r="T104" i="6"/>
  <c r="T112" i="6"/>
  <c r="T101" i="5"/>
  <c r="T109" i="5"/>
  <c r="E97" i="4"/>
  <c r="T98" i="4"/>
  <c r="T106" i="4"/>
  <c r="T103" i="3"/>
  <c r="T111" i="3"/>
  <c r="T100" i="2"/>
  <c r="T108" i="2"/>
  <c r="E97" i="5"/>
  <c r="T61" i="10" l="1"/>
  <c r="T97" i="6"/>
  <c r="U97" i="6"/>
  <c r="T61" i="4"/>
  <c r="Q115" i="15"/>
  <c r="Q114" i="15"/>
  <c r="P115" i="12"/>
  <c r="P114" i="12"/>
  <c r="Q115" i="8"/>
  <c r="Q114" i="8"/>
  <c r="P115" i="20"/>
  <c r="P114" i="20"/>
  <c r="U115" i="19"/>
  <c r="T115" i="19"/>
  <c r="Q115" i="18"/>
  <c r="Q114" i="18"/>
  <c r="P115" i="11"/>
  <c r="P114" i="11"/>
  <c r="U115" i="9"/>
  <c r="T115" i="9"/>
  <c r="Q115" i="10"/>
  <c r="Q114" i="10"/>
  <c r="Q115" i="3"/>
  <c r="Q114" i="3"/>
  <c r="U115" i="2"/>
  <c r="T115" i="2"/>
  <c r="P115" i="4"/>
  <c r="P114" i="4"/>
  <c r="Q115" i="17"/>
  <c r="Q114" i="17"/>
  <c r="P115" i="16"/>
  <c r="P114" i="16"/>
  <c r="P115" i="14"/>
  <c r="P114" i="14"/>
  <c r="P115" i="8"/>
  <c r="P114" i="8"/>
  <c r="Q115" i="2"/>
  <c r="Q114" i="2"/>
  <c r="U115" i="4"/>
  <c r="T115" i="4"/>
  <c r="U115" i="1"/>
  <c r="T115" i="1"/>
  <c r="P115" i="21"/>
  <c r="P114" i="21"/>
  <c r="U26" i="15"/>
  <c r="T26" i="15"/>
  <c r="Q115" i="6"/>
  <c r="Q114" i="6"/>
  <c r="Q115" i="9"/>
  <c r="Q114" i="9"/>
  <c r="P115" i="3"/>
  <c r="P114" i="3"/>
  <c r="P115" i="2"/>
  <c r="P114" i="2"/>
  <c r="Q115" i="21"/>
  <c r="Q114" i="21"/>
  <c r="P115" i="18"/>
  <c r="P114" i="18"/>
  <c r="U115" i="17"/>
  <c r="T115" i="17"/>
  <c r="P115" i="15"/>
  <c r="P114" i="15"/>
  <c r="U115" i="8"/>
  <c r="T115" i="8"/>
  <c r="P115" i="6"/>
  <c r="P114" i="6"/>
  <c r="Q115" i="16"/>
  <c r="Q114" i="16"/>
  <c r="Q115" i="12"/>
  <c r="Q114" i="12"/>
  <c r="Q115" i="13"/>
  <c r="Q114" i="13"/>
  <c r="P115" i="9"/>
  <c r="P114" i="9"/>
  <c r="Q115" i="1"/>
  <c r="Q114" i="1"/>
  <c r="Q115" i="5"/>
  <c r="Q114" i="5"/>
  <c r="P115" i="1"/>
  <c r="P114" i="1"/>
  <c r="U115" i="21"/>
  <c r="T115" i="21"/>
  <c r="U115" i="20"/>
  <c r="T115" i="20"/>
  <c r="P115" i="7"/>
  <c r="P114" i="7"/>
  <c r="P115" i="17"/>
  <c r="P114" i="17"/>
  <c r="Q115" i="14"/>
  <c r="Q114" i="14"/>
  <c r="Q115" i="4"/>
  <c r="Q114" i="4"/>
  <c r="E114" i="20"/>
  <c r="U97" i="20"/>
  <c r="T97" i="20"/>
  <c r="E114" i="17"/>
  <c r="T97" i="17"/>
  <c r="U97" i="17"/>
  <c r="E114" i="18"/>
  <c r="U97" i="18"/>
  <c r="T97" i="18"/>
  <c r="T114" i="14"/>
  <c r="U114" i="14"/>
  <c r="U97" i="21"/>
  <c r="E114" i="21"/>
  <c r="T97" i="21"/>
  <c r="U97" i="10"/>
  <c r="T97" i="10"/>
  <c r="E114" i="10"/>
  <c r="T114" i="7"/>
  <c r="U114" i="7"/>
  <c r="E114" i="1"/>
  <c r="U97" i="1"/>
  <c r="T97" i="1"/>
  <c r="U97" i="8"/>
  <c r="T97" i="8"/>
  <c r="E114" i="8"/>
  <c r="E114" i="3"/>
  <c r="U97" i="3"/>
  <c r="T97" i="3"/>
  <c r="U114" i="6"/>
  <c r="T114" i="6"/>
  <c r="E114" i="4"/>
  <c r="U97" i="4"/>
  <c r="T97" i="4"/>
  <c r="T97" i="9"/>
  <c r="E114" i="9"/>
  <c r="U97" i="9"/>
  <c r="T97" i="2"/>
  <c r="E114" i="2"/>
  <c r="U97" i="2"/>
  <c r="U97" i="11"/>
  <c r="T97" i="11"/>
  <c r="E114" i="11"/>
  <c r="E114" i="19"/>
  <c r="U97" i="19"/>
  <c r="T97" i="19"/>
  <c r="U97" i="12"/>
  <c r="T97" i="12"/>
  <c r="E114" i="12"/>
  <c r="E114" i="5"/>
  <c r="U97" i="5"/>
  <c r="T97" i="5"/>
  <c r="T97" i="13"/>
  <c r="E114" i="13"/>
  <c r="U97" i="13"/>
  <c r="U97" i="16"/>
  <c r="T97" i="16"/>
  <c r="E114" i="16"/>
  <c r="T97" i="15"/>
  <c r="U97" i="15"/>
  <c r="E114" i="15"/>
  <c r="U114" i="18" l="1"/>
  <c r="T114" i="18"/>
  <c r="U114" i="17"/>
  <c r="T114" i="17"/>
  <c r="U114" i="4"/>
  <c r="T114" i="4"/>
  <c r="U114" i="13"/>
  <c r="T114" i="13"/>
  <c r="U114" i="21"/>
  <c r="T114" i="21"/>
  <c r="T114" i="15"/>
  <c r="U114" i="15"/>
  <c r="U114" i="2"/>
  <c r="T114" i="2"/>
  <c r="T114" i="11"/>
  <c r="U114" i="11"/>
  <c r="T114" i="12"/>
  <c r="U114" i="12"/>
  <c r="U114" i="1"/>
  <c r="T114" i="1"/>
  <c r="T114" i="19"/>
  <c r="U114" i="19"/>
  <c r="U114" i="9"/>
  <c r="T114" i="9"/>
  <c r="U114" i="3"/>
  <c r="T114" i="3"/>
  <c r="U114" i="16"/>
  <c r="T114" i="16"/>
  <c r="U114" i="5"/>
  <c r="T114" i="5"/>
  <c r="U114" i="8"/>
  <c r="T114" i="8"/>
  <c r="T114" i="10"/>
  <c r="U114" i="10"/>
  <c r="U114" i="20"/>
  <c r="T114" i="20"/>
</calcChain>
</file>

<file path=xl/sharedStrings.xml><?xml version="1.0" encoding="utf-8"?>
<sst xmlns="http://schemas.openxmlformats.org/spreadsheetml/2006/main" count="7677" uniqueCount="148">
  <si>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</si>
  <si>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</si>
  <si>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</si>
  <si>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</si>
  <si>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MPUMALANGA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</si>
  <si>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</si>
  <si>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</si>
  <si>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</si>
  <si>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</si>
  <si>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</si>
  <si>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</si>
  <si>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</si>
  <si>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</si>
  <si>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</si>
  <si>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</si>
  <si>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</si>
  <si>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</si>
  <si>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</si>
  <si>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</si>
  <si>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</si>
  <si>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</si>
  <si>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</si>
  <si>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</si>
  <si>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</si>
  <si>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</si>
  <si>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</si>
  <si>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</si>
  <si>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</si>
  <si>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</si>
  <si>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</si>
  <si>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</si>
  <si>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</si>
  <si>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</si>
  <si>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</si>
  <si>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</si>
  <si>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</si>
  <si>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</si>
  <si>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</si>
  <si>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</si>
  <si>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</si>
  <si>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</si>
  <si>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</si>
  <si>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</si>
  <si>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</si>
  <si>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</si>
  <si>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</si>
  <si>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</si>
  <si>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</si>
  <si>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</si>
  <si>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</si>
  <si>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</si>
  <si>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</si>
  <si>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</si>
  <si>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</si>
  <si>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</si>
  <si>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</si>
  <si>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</si>
  <si>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</si>
  <si>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</si>
  <si>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</si>
  <si>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</si>
  <si>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</si>
  <si>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</si>
  <si>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</si>
  <si>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</si>
  <si>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</si>
  <si>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</si>
  <si>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</si>
  <si>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</si>
  <si>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</si>
  <si>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</si>
  <si>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</si>
  <si>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</si>
  <si>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</si>
  <si>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</si>
  <si>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</si>
  <si>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</si>
  <si>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</si>
  <si>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</si>
  <si>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</si>
  <si>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</si>
  <si>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</si>
  <si>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</si>
  <si>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</si>
  <si>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</si>
  <si>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</si>
  <si>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</si>
  <si>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</si>
  <si>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</si>
  <si>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</si>
  <si>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</si>
  <si>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</si>
  <si>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</si>
  <si>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</si>
  <si>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</si>
  <si>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</si>
  <si>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</si>
  <si>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</si>
  <si>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</si>
  <si>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</si>
  <si>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</si>
  <si>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</si>
  <si>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</si>
  <si>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</si>
  <si>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</si>
  <si>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</si>
  <si>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</si>
  <si>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</si>
  <si>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</si>
  <si>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</si>
  <si>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</si>
  <si>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</si>
  <si>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</si>
  <si>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</si>
  <si>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MPUMALANGA: ALBERT LUTHULI (MP301)</t>
  </si>
  <si>
    <t>MPUMALANGA: MSUKALIGWA (MP302)</t>
  </si>
  <si>
    <t>MPUMALANGA: MKHONDO (MP303)</t>
  </si>
  <si>
    <t>MPUMALANGA: PIXLEY KA SEME (MP) (MP304)</t>
  </si>
  <si>
    <t>MPUMALANGA: LEKWA (MP305)</t>
  </si>
  <si>
    <t>MPUMALANGA: DIPALESENG (MP306)</t>
  </si>
  <si>
    <t>MPUMALANGA: GOVAN MBEKI (MP307)</t>
  </si>
  <si>
    <t>MPUMALANGA: GERT SIBANDE (DC30)</t>
  </si>
  <si>
    <t>MPUMALANGA: VICTOR KHANYE (MP311)</t>
  </si>
  <si>
    <t>MPUMALANGA: EMALAHLENI (MP) (MP312)</t>
  </si>
  <si>
    <t>MPUMALANGA: STEVE TSHWETE (MP313)</t>
  </si>
  <si>
    <t>MPUMALANGA: EMAKHAZENI (MP314)</t>
  </si>
  <si>
    <t>MPUMALANGA: THEMBISILE HANI (MP315)</t>
  </si>
  <si>
    <t>MPUMALANGA: DR J.S. MOROKA (MP316)</t>
  </si>
  <si>
    <t>MPUMALANGA: NKANGALA (DC31)</t>
  </si>
  <si>
    <t>MPUMALANGA: THABA CHWEU (MP321)</t>
  </si>
  <si>
    <t>MPUMALANGA: NKOMAZI (MP324)</t>
  </si>
  <si>
    <t>MPUMALANGA: BUSHBUCKRIDGE (MP325)</t>
  </si>
  <si>
    <t>MPUMALANGA: CITY OF MBOMBELA (MP326)</t>
  </si>
  <si>
    <t>MPUMALANGA: EHLANZENI (DC32)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</si>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</sst>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48700000</v>
      </c>
      <c r="C10" s="118"/>
      <c r="D10" s="118"/>
      <c r="E10" s="118">
        <f t="shared" ref="E10:E17" si="0">$B10      +$C10      +$D10</f>
        <v>48700000</v>
      </c>
      <c r="F10" s="119">
        <v>48700000</v>
      </c>
      <c r="G10" s="120">
        <v>48700000</v>
      </c>
      <c r="H10" s="119">
        <v>7582000</v>
      </c>
      <c r="I10" s="120">
        <v>1079126</v>
      </c>
      <c r="J10" s="119">
        <v>11426000</v>
      </c>
      <c r="K10" s="120">
        <v>8960135</v>
      </c>
      <c r="L10" s="119">
        <v>6541000</v>
      </c>
      <c r="M10" s="120">
        <v>7104619</v>
      </c>
      <c r="N10" s="119">
        <v>10648000</v>
      </c>
      <c r="O10" s="120">
        <v>9887326</v>
      </c>
      <c r="P10" s="119">
        <f t="shared" ref="P10:P17" si="1">$H10      +$J10      +$L10      +$N10</f>
        <v>36197000</v>
      </c>
      <c r="Q10" s="120">
        <f t="shared" ref="Q10:Q17" si="2">$I10      +$K10      +$M10      +$O10</f>
        <v>27031206</v>
      </c>
      <c r="R10" s="59">
        <f t="shared" ref="R10:R17" si="3">IF(($L10      =0),0,((($N10      -$L10      )/$L10      )*100))</f>
        <v>62.788564439688123</v>
      </c>
      <c r="S10" s="60">
        <f t="shared" ref="S10:S17" si="4">IF(($M10      =0),0,((($O10      -$M10      )/$M10      )*100))</f>
        <v>39.167575347812459</v>
      </c>
      <c r="T10" s="59">
        <f t="shared" ref="T10:T17" si="5">IF(($E10      =0),0,(($P10      /$E10      )*100))</f>
        <v>74.326488706365495</v>
      </c>
      <c r="U10" s="61">
        <f t="shared" ref="U10:U17" si="6">IF(($E10      =0),0,(($Q10      /$E10      )*100))</f>
        <v>55.505556468172493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42774000</v>
      </c>
      <c r="C11" s="118"/>
      <c r="D11" s="118"/>
      <c r="E11" s="118">
        <f t="shared" si="0"/>
        <v>42774000</v>
      </c>
      <c r="F11" s="119">
        <v>42774000</v>
      </c>
      <c r="G11" s="120">
        <v>42774000</v>
      </c>
      <c r="H11" s="119">
        <v>7303000</v>
      </c>
      <c r="I11" s="120">
        <v>15463293</v>
      </c>
      <c r="J11" s="119">
        <v>9899000</v>
      </c>
      <c r="K11" s="120">
        <v>5703556</v>
      </c>
      <c r="L11" s="119">
        <v>7286000</v>
      </c>
      <c r="M11" s="120">
        <v>16373233</v>
      </c>
      <c r="N11" s="119">
        <v>9199000</v>
      </c>
      <c r="O11" s="120">
        <v>5233918</v>
      </c>
      <c r="P11" s="119">
        <f t="shared" si="1"/>
        <v>33687000</v>
      </c>
      <c r="Q11" s="120">
        <f t="shared" si="2"/>
        <v>42774000</v>
      </c>
      <c r="R11" s="59">
        <f t="shared" si="3"/>
        <v>26.255833104584138</v>
      </c>
      <c r="S11" s="60">
        <f t="shared" si="4"/>
        <v>-68.033692551739776</v>
      </c>
      <c r="T11" s="59">
        <f t="shared" si="5"/>
        <v>78.755786225277035</v>
      </c>
      <c r="U11" s="61">
        <f t="shared" si="6"/>
        <v>100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59528000</v>
      </c>
      <c r="C14" s="118"/>
      <c r="D14" s="118"/>
      <c r="E14" s="118">
        <f t="shared" si="0"/>
        <v>59528000</v>
      </c>
      <c r="F14" s="119">
        <v>59528000</v>
      </c>
      <c r="G14" s="120">
        <v>50027000</v>
      </c>
      <c r="H14" s="119">
        <v>8906000</v>
      </c>
      <c r="I14" s="120"/>
      <c r="J14" s="119">
        <v>7101000</v>
      </c>
      <c r="K14" s="120">
        <v>14730809</v>
      </c>
      <c r="L14" s="119">
        <v>20116000</v>
      </c>
      <c r="M14" s="120">
        <v>15485928</v>
      </c>
      <c r="N14" s="119">
        <v>13255000</v>
      </c>
      <c r="O14" s="120">
        <v>9216672</v>
      </c>
      <c r="P14" s="119">
        <f t="shared" si="1"/>
        <v>49378000</v>
      </c>
      <c r="Q14" s="120">
        <f t="shared" si="2"/>
        <v>39433409</v>
      </c>
      <c r="R14" s="59">
        <f t="shared" si="3"/>
        <v>-34.107178365480216</v>
      </c>
      <c r="S14" s="60">
        <f t="shared" si="4"/>
        <v>-40.483566758156179</v>
      </c>
      <c r="T14" s="59">
        <f t="shared" si="5"/>
        <v>82.949200376293504</v>
      </c>
      <c r="U14" s="61">
        <f t="shared" si="6"/>
        <v>66.243463580163947</v>
      </c>
      <c r="V14" s="119">
        <v>14014000</v>
      </c>
      <c r="W14" s="120">
        <v>9387000</v>
      </c>
    </row>
    <row r="15" spans="1:23" ht="12.95" customHeight="1" x14ac:dyDescent="0.2">
      <c r="A15" s="58" t="s">
        <v>42</v>
      </c>
      <c r="B15" s="118">
        <v>15000000</v>
      </c>
      <c r="C15" s="118"/>
      <c r="D15" s="118"/>
      <c r="E15" s="118">
        <f t="shared" si="0"/>
        <v>15000000</v>
      </c>
      <c r="F15" s="119">
        <v>15000000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-47000000</v>
      </c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213002000</v>
      </c>
      <c r="C17" s="121">
        <f>SUM(C9:C16)</f>
        <v>-47000000</v>
      </c>
      <c r="D17" s="121"/>
      <c r="E17" s="121">
        <f t="shared" si="0"/>
        <v>166002000</v>
      </c>
      <c r="F17" s="122">
        <f t="shared" ref="F17:O17" si="7">SUM(F9:F16)</f>
        <v>166002000</v>
      </c>
      <c r="G17" s="123">
        <f t="shared" si="7"/>
        <v>141501000</v>
      </c>
      <c r="H17" s="122">
        <f t="shared" si="7"/>
        <v>23791000</v>
      </c>
      <c r="I17" s="123">
        <f t="shared" si="7"/>
        <v>16542419</v>
      </c>
      <c r="J17" s="122">
        <f t="shared" si="7"/>
        <v>28426000</v>
      </c>
      <c r="K17" s="123">
        <f t="shared" si="7"/>
        <v>29394500</v>
      </c>
      <c r="L17" s="122">
        <f t="shared" si="7"/>
        <v>33943000</v>
      </c>
      <c r="M17" s="123">
        <f t="shared" si="7"/>
        <v>38963780</v>
      </c>
      <c r="N17" s="122">
        <f t="shared" si="7"/>
        <v>33102000</v>
      </c>
      <c r="O17" s="123">
        <f t="shared" si="7"/>
        <v>24337916</v>
      </c>
      <c r="P17" s="122">
        <f t="shared" si="1"/>
        <v>119262000</v>
      </c>
      <c r="Q17" s="123">
        <f t="shared" si="2"/>
        <v>109238615</v>
      </c>
      <c r="R17" s="63">
        <f t="shared" si="3"/>
        <v>-2.4776831747341128</v>
      </c>
      <c r="S17" s="64">
        <f t="shared" si="4"/>
        <v>-37.537076741527642</v>
      </c>
      <c r="T17" s="63">
        <f>IF((SUM($E9:$E14))=0,0,(P17/(SUM($E9:$E14))*100))</f>
        <v>78.98041085548536</v>
      </c>
      <c r="U17" s="65">
        <f>IF((SUM($E9:$E14))=0,0,(Q17/(SUM($E9:$E14))*100))</f>
        <v>72.342495463636254</v>
      </c>
      <c r="V17" s="122">
        <f>SUM(V9:V16)</f>
        <v>14014000</v>
      </c>
      <c r="W17" s="123">
        <f>SUM(W9:W16)</f>
        <v>9387000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71088000</v>
      </c>
      <c r="C19" s="118"/>
      <c r="D19" s="118"/>
      <c r="E19" s="118">
        <f t="shared" ref="E19:E26" si="8">$B19      +$C19      +$D19</f>
        <v>71088000</v>
      </c>
      <c r="F19" s="119">
        <v>71088000</v>
      </c>
      <c r="G19" s="120">
        <v>71088000</v>
      </c>
      <c r="H19" s="119">
        <v>8322000</v>
      </c>
      <c r="I19" s="120"/>
      <c r="J19" s="119">
        <v>33269000</v>
      </c>
      <c r="K19" s="120"/>
      <c r="L19" s="119">
        <v>7736000</v>
      </c>
      <c r="M19" s="120"/>
      <c r="N19" s="119">
        <v>21761000</v>
      </c>
      <c r="O19" s="120">
        <v>19638446</v>
      </c>
      <c r="P19" s="119">
        <f t="shared" ref="P19:P26" si="9">$H19      +$J19      +$L19      +$N19</f>
        <v>71088000</v>
      </c>
      <c r="Q19" s="120">
        <f t="shared" ref="Q19:Q26" si="10">$I19      +$K19      +$M19      +$O19</f>
        <v>19638446</v>
      </c>
      <c r="R19" s="59">
        <f t="shared" ref="R19:R26" si="11">IF(($L19      =0),0,((($N19      -$L19      )/$L19      )*100))</f>
        <v>181.29524301964838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100</v>
      </c>
      <c r="U19" s="61">
        <f t="shared" ref="U19:U26" si="14">IF(($E19      =0),0,(($Q19      /$E19      )*100))</f>
        <v>27.625542988971414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75000000</v>
      </c>
      <c r="H22" s="119"/>
      <c r="I22" s="120"/>
      <c r="J22" s="119"/>
      <c r="K22" s="120"/>
      <c r="L22" s="119"/>
      <c r="M22" s="120"/>
      <c r="N22" s="119">
        <v>13748000</v>
      </c>
      <c r="O22" s="120"/>
      <c r="P22" s="119">
        <f t="shared" si="9"/>
        <v>13748000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9141000</v>
      </c>
      <c r="W22" s="120">
        <v>8104000</v>
      </c>
    </row>
    <row r="23" spans="1:23" ht="12.95" customHeight="1" x14ac:dyDescent="0.2">
      <c r="A23" s="58" t="s">
        <v>50</v>
      </c>
      <c r="B23" s="118">
        <v>102035000</v>
      </c>
      <c r="C23" s="118">
        <v>90000000</v>
      </c>
      <c r="D23" s="118"/>
      <c r="E23" s="118">
        <f t="shared" si="8"/>
        <v>192035000</v>
      </c>
      <c r="F23" s="119">
        <v>192035000</v>
      </c>
      <c r="G23" s="120">
        <v>192035000</v>
      </c>
      <c r="H23" s="119">
        <v>6174000</v>
      </c>
      <c r="I23" s="120">
        <v>5266166</v>
      </c>
      <c r="J23" s="119">
        <v>17817000</v>
      </c>
      <c r="K23" s="120">
        <v>23928779</v>
      </c>
      <c r="L23" s="119">
        <v>19884000</v>
      </c>
      <c r="M23" s="120">
        <v>9793028</v>
      </c>
      <c r="N23" s="119">
        <v>30550000</v>
      </c>
      <c r="O23" s="120">
        <v>36205883</v>
      </c>
      <c r="P23" s="119">
        <f t="shared" si="9"/>
        <v>74425000</v>
      </c>
      <c r="Q23" s="120">
        <f t="shared" si="10"/>
        <v>75193856</v>
      </c>
      <c r="R23" s="59">
        <f t="shared" si="11"/>
        <v>53.641118487225917</v>
      </c>
      <c r="S23" s="60">
        <f t="shared" si="12"/>
        <v>269.71080854665172</v>
      </c>
      <c r="T23" s="59">
        <f t="shared" si="13"/>
        <v>38.755955945530765</v>
      </c>
      <c r="U23" s="61">
        <f t="shared" si="14"/>
        <v>39.15632879423022</v>
      </c>
      <c r="V23" s="119">
        <v>37287000</v>
      </c>
      <c r="W23" s="120">
        <v>2254000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173123000</v>
      </c>
      <c r="C26" s="121">
        <f>SUM(C19:C25)</f>
        <v>90000000</v>
      </c>
      <c r="D26" s="121"/>
      <c r="E26" s="121">
        <f t="shared" si="8"/>
        <v>263123000</v>
      </c>
      <c r="F26" s="122">
        <f t="shared" ref="F26:O26" si="15">SUM(F19:F25)</f>
        <v>263123000</v>
      </c>
      <c r="G26" s="123">
        <f t="shared" si="15"/>
        <v>338123000</v>
      </c>
      <c r="H26" s="122">
        <f t="shared" si="15"/>
        <v>14496000</v>
      </c>
      <c r="I26" s="123">
        <f t="shared" si="15"/>
        <v>5266166</v>
      </c>
      <c r="J26" s="122">
        <f t="shared" si="15"/>
        <v>51086000</v>
      </c>
      <c r="K26" s="123">
        <f t="shared" si="15"/>
        <v>23928779</v>
      </c>
      <c r="L26" s="122">
        <f t="shared" si="15"/>
        <v>27620000</v>
      </c>
      <c r="M26" s="123">
        <f t="shared" si="15"/>
        <v>9793028</v>
      </c>
      <c r="N26" s="122">
        <f t="shared" si="15"/>
        <v>66059000</v>
      </c>
      <c r="O26" s="123">
        <f t="shared" si="15"/>
        <v>55844329</v>
      </c>
      <c r="P26" s="122">
        <f t="shared" si="9"/>
        <v>159261000</v>
      </c>
      <c r="Q26" s="123">
        <f t="shared" si="10"/>
        <v>94832302</v>
      </c>
      <c r="R26" s="63">
        <f t="shared" si="11"/>
        <v>139.1708906589428</v>
      </c>
      <c r="S26" s="64">
        <f t="shared" si="12"/>
        <v>470.24578097805909</v>
      </c>
      <c r="T26" s="63">
        <f>IF(($E26-$E21-$E25)   =0,0,($P26   /($E26-$E21-$E25)   )*100)</f>
        <v>60.527205907503337</v>
      </c>
      <c r="U26" s="65">
        <f>IF(($E26-$E21-$E25)   =0,0,($Q26   /($E26-$E21-$E25)   )*100)</f>
        <v>36.041053803734371</v>
      </c>
      <c r="V26" s="122">
        <f>SUM(V19:V25)</f>
        <v>46428000</v>
      </c>
      <c r="W26" s="123">
        <f>SUM(W19:W25)</f>
        <v>10358000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8026000</v>
      </c>
      <c r="C31" s="118"/>
      <c r="D31" s="118"/>
      <c r="E31" s="118">
        <f>$B31      +$C31      +$D31</f>
        <v>8026000</v>
      </c>
      <c r="F31" s="119">
        <v>8026000</v>
      </c>
      <c r="G31" s="120">
        <v>8026000</v>
      </c>
      <c r="H31" s="119">
        <v>789000</v>
      </c>
      <c r="I31" s="120">
        <v>729694</v>
      </c>
      <c r="J31" s="119">
        <v>2562000</v>
      </c>
      <c r="K31" s="120">
        <v>2458020</v>
      </c>
      <c r="L31" s="119">
        <v>1405000</v>
      </c>
      <c r="M31" s="120">
        <v>939366</v>
      </c>
      <c r="N31" s="119">
        <v>2870000</v>
      </c>
      <c r="O31" s="120">
        <v>3619780</v>
      </c>
      <c r="P31" s="119">
        <f>$H31      +$J31      +$L31      +$N31</f>
        <v>7626000</v>
      </c>
      <c r="Q31" s="120">
        <f>$I31      +$K31      +$M31      +$O31</f>
        <v>7746860</v>
      </c>
      <c r="R31" s="59">
        <f>IF(($L31      =0),0,((($N31      -$L31      )/$L31      )*100))</f>
        <v>104.27046263345197</v>
      </c>
      <c r="S31" s="60">
        <f>IF(($M31      =0),0,((($O31      -$M31      )/$M31      )*100))</f>
        <v>285.34288019792069</v>
      </c>
      <c r="T31" s="59">
        <f>IF(($E31      =0),0,(($P31      /$E31      )*100))</f>
        <v>95.016197358584591</v>
      </c>
      <c r="U31" s="61">
        <f>IF(($E31      =0),0,(($Q31      /$E31      )*100))</f>
        <v>96.522053326688265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8026000</v>
      </c>
      <c r="C32" s="121">
        <f>SUM(C28:C31)</f>
        <v>0</v>
      </c>
      <c r="D32" s="121"/>
      <c r="E32" s="121">
        <f>$B32      +$C32      +$D32</f>
        <v>8026000</v>
      </c>
      <c r="F32" s="122">
        <f t="shared" ref="F32:O32" si="16">SUM(F28:F31)</f>
        <v>8026000</v>
      </c>
      <c r="G32" s="123">
        <f t="shared" si="16"/>
        <v>8026000</v>
      </c>
      <c r="H32" s="122">
        <f t="shared" si="16"/>
        <v>789000</v>
      </c>
      <c r="I32" s="123">
        <f t="shared" si="16"/>
        <v>729694</v>
      </c>
      <c r="J32" s="122">
        <f t="shared" si="16"/>
        <v>2562000</v>
      </c>
      <c r="K32" s="123">
        <f t="shared" si="16"/>
        <v>2458020</v>
      </c>
      <c r="L32" s="122">
        <f t="shared" si="16"/>
        <v>1405000</v>
      </c>
      <c r="M32" s="123">
        <f t="shared" si="16"/>
        <v>939366</v>
      </c>
      <c r="N32" s="122">
        <f t="shared" si="16"/>
        <v>2870000</v>
      </c>
      <c r="O32" s="123">
        <f t="shared" si="16"/>
        <v>3619780</v>
      </c>
      <c r="P32" s="122">
        <f>$H32      +$J32      +$L32      +$N32</f>
        <v>7626000</v>
      </c>
      <c r="Q32" s="123">
        <f>$I32      +$K32      +$M32      +$O32</f>
        <v>7746860</v>
      </c>
      <c r="R32" s="63">
        <f>IF(($L32      =0),0,((($N32      -$L32      )/$L32      )*100))</f>
        <v>104.27046263345197</v>
      </c>
      <c r="S32" s="64">
        <f>IF(($M32      =0),0,((($O32      -$M32      )/$M32      )*100))</f>
        <v>285.34288019792069</v>
      </c>
      <c r="T32" s="63">
        <f>IF($E32   =0,0,($P32   /$E32   )*100)</f>
        <v>95.016197358584591</v>
      </c>
      <c r="U32" s="65">
        <f>IF($E32   =0,0,($Q32   /$E32   )*100)</f>
        <v>96.522053326688265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53350000</v>
      </c>
      <c r="C34" s="118"/>
      <c r="D34" s="118"/>
      <c r="E34" s="118">
        <f>$B34      +$C34      +$D34</f>
        <v>53350000</v>
      </c>
      <c r="F34" s="119">
        <v>53350000</v>
      </c>
      <c r="G34" s="120">
        <v>52239000</v>
      </c>
      <c r="H34" s="119">
        <v>11561000</v>
      </c>
      <c r="I34" s="120">
        <v>17754261</v>
      </c>
      <c r="J34" s="119">
        <v>10066000</v>
      </c>
      <c r="K34" s="120">
        <v>11907081</v>
      </c>
      <c r="L34" s="119">
        <v>7367000</v>
      </c>
      <c r="M34" s="120">
        <v>6357188</v>
      </c>
      <c r="N34" s="119">
        <v>2372000</v>
      </c>
      <c r="O34" s="120">
        <v>4724805</v>
      </c>
      <c r="P34" s="119">
        <f>$H34      +$J34      +$L34      +$N34</f>
        <v>31366000</v>
      </c>
      <c r="Q34" s="120">
        <f>$I34      +$K34      +$M34      +$O34</f>
        <v>40743335</v>
      </c>
      <c r="R34" s="59">
        <f>IF(($L34      =0),0,((($N34      -$L34      )/$L34      )*100))</f>
        <v>-67.802361884077641</v>
      </c>
      <c r="S34" s="60">
        <f>IF(($M34      =0),0,((($O34      -$M34      )/$M34      )*100))</f>
        <v>-25.677752490566586</v>
      </c>
      <c r="T34" s="59">
        <f>IF(($E34      =0),0,(($P34      /$E34      )*100))</f>
        <v>58.79287722586691</v>
      </c>
      <c r="U34" s="61">
        <f>IF(($E34      =0),0,(($Q34      /$E34      )*100))</f>
        <v>76.369887535145267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53350000</v>
      </c>
      <c r="C35" s="121">
        <f>C34</f>
        <v>0</v>
      </c>
      <c r="D35" s="121"/>
      <c r="E35" s="121">
        <f>$B35      +$C35      +$D35</f>
        <v>53350000</v>
      </c>
      <c r="F35" s="122">
        <f t="shared" ref="F35:O35" si="17">F34</f>
        <v>53350000</v>
      </c>
      <c r="G35" s="123">
        <f t="shared" si="17"/>
        <v>52239000</v>
      </c>
      <c r="H35" s="122">
        <f t="shared" si="17"/>
        <v>11561000</v>
      </c>
      <c r="I35" s="123">
        <f t="shared" si="17"/>
        <v>17754261</v>
      </c>
      <c r="J35" s="122">
        <f t="shared" si="17"/>
        <v>10066000</v>
      </c>
      <c r="K35" s="123">
        <f t="shared" si="17"/>
        <v>11907081</v>
      </c>
      <c r="L35" s="122">
        <f t="shared" si="17"/>
        <v>7367000</v>
      </c>
      <c r="M35" s="123">
        <f t="shared" si="17"/>
        <v>6357188</v>
      </c>
      <c r="N35" s="122">
        <f t="shared" si="17"/>
        <v>2372000</v>
      </c>
      <c r="O35" s="123">
        <f t="shared" si="17"/>
        <v>4724805</v>
      </c>
      <c r="P35" s="122">
        <f>$H35      +$J35      +$L35      +$N35</f>
        <v>31366000</v>
      </c>
      <c r="Q35" s="123">
        <f>$I35      +$K35      +$M35      +$O35</f>
        <v>40743335</v>
      </c>
      <c r="R35" s="63">
        <f>IF(($L35      =0),0,((($N35      -$L35      )/$L35      )*100))</f>
        <v>-67.802361884077641</v>
      </c>
      <c r="S35" s="64">
        <f>IF(($M35      =0),0,((($O35      -$M35      )/$M35      )*100))</f>
        <v>-25.677752490566586</v>
      </c>
      <c r="T35" s="63">
        <f>IF($E35   =0,0,($P35   /$E35   )*100)</f>
        <v>58.79287722586691</v>
      </c>
      <c r="U35" s="65">
        <f>IF($E35   =0,0,($Q35   /$E35   )*100)</f>
        <v>76.369887535145267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186600000</v>
      </c>
      <c r="C37" s="118"/>
      <c r="D37" s="118"/>
      <c r="E37" s="118">
        <f t="shared" ref="E37:E42" si="18">$B37      +$C37      +$D37</f>
        <v>186600000</v>
      </c>
      <c r="F37" s="119">
        <v>186600000</v>
      </c>
      <c r="G37" s="120">
        <v>186600000</v>
      </c>
      <c r="H37" s="119">
        <v>37190000</v>
      </c>
      <c r="I37" s="120">
        <v>25449135</v>
      </c>
      <c r="J37" s="119">
        <v>64082000</v>
      </c>
      <c r="K37" s="120">
        <v>54419376</v>
      </c>
      <c r="L37" s="119">
        <v>35867000</v>
      </c>
      <c r="M37" s="120">
        <v>20584576</v>
      </c>
      <c r="N37" s="119">
        <v>31232000</v>
      </c>
      <c r="O37" s="120">
        <v>15627357</v>
      </c>
      <c r="P37" s="119">
        <f t="shared" ref="P37:P42" si="19">$H37      +$J37      +$L37      +$N37</f>
        <v>168371000</v>
      </c>
      <c r="Q37" s="120">
        <f t="shared" ref="Q37:Q42" si="20">$I37      +$K37      +$M37      +$O37</f>
        <v>116080444</v>
      </c>
      <c r="R37" s="59">
        <f t="shared" ref="R37:R42" si="21">IF(($L37      =0),0,((($N37      -$L37      )/$L37      )*100))</f>
        <v>-12.922742353695599</v>
      </c>
      <c r="S37" s="60">
        <f t="shared" ref="S37:S42" si="22">IF(($M37      =0),0,((($O37      -$M37      )/$M37      )*100))</f>
        <v>-24.082201158770527</v>
      </c>
      <c r="T37" s="59">
        <f t="shared" ref="T37:T42" si="23">IF(($E37      =0),0,(($P37      /$E37      )*100))</f>
        <v>90.230975348338688</v>
      </c>
      <c r="U37" s="61">
        <f t="shared" ref="U37:U42" si="24">IF(($E37      =0),0,(($Q37      /$E37      )*100))</f>
        <v>62.208169346195078</v>
      </c>
      <c r="V37" s="119">
        <v>6068000</v>
      </c>
      <c r="W37" s="120" t="s">
        <v>36</v>
      </c>
    </row>
    <row r="38" spans="1:23" ht="12.95" customHeight="1" x14ac:dyDescent="0.2">
      <c r="A38" s="58" t="s">
        <v>62</v>
      </c>
      <c r="B38" s="118">
        <v>266745000</v>
      </c>
      <c r="C38" s="118">
        <v>-18147000</v>
      </c>
      <c r="D38" s="118"/>
      <c r="E38" s="118">
        <f t="shared" si="18"/>
        <v>248598000</v>
      </c>
      <c r="F38" s="119">
        <v>266745000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33000000</v>
      </c>
      <c r="C40" s="118"/>
      <c r="D40" s="118"/>
      <c r="E40" s="118">
        <f t="shared" si="18"/>
        <v>33000000</v>
      </c>
      <c r="F40" s="119">
        <v>33000000</v>
      </c>
      <c r="G40" s="120">
        <v>31000000</v>
      </c>
      <c r="H40" s="119"/>
      <c r="I40" s="120"/>
      <c r="J40" s="119">
        <v>14457000</v>
      </c>
      <c r="K40" s="120">
        <v>10010686</v>
      </c>
      <c r="L40" s="119">
        <v>9134000</v>
      </c>
      <c r="M40" s="120">
        <v>10334465</v>
      </c>
      <c r="N40" s="119">
        <v>4095000</v>
      </c>
      <c r="O40" s="120">
        <v>3394309</v>
      </c>
      <c r="P40" s="119">
        <f t="shared" si="19"/>
        <v>27686000</v>
      </c>
      <c r="Q40" s="120">
        <f t="shared" si="20"/>
        <v>23739460</v>
      </c>
      <c r="R40" s="59">
        <f t="shared" si="21"/>
        <v>-55.167506021458287</v>
      </c>
      <c r="S40" s="60">
        <f t="shared" si="22"/>
        <v>-67.155445395576834</v>
      </c>
      <c r="T40" s="59">
        <f t="shared" si="23"/>
        <v>83.896969696969691</v>
      </c>
      <c r="U40" s="61">
        <f t="shared" si="24"/>
        <v>71.937757575757573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486345000</v>
      </c>
      <c r="C42" s="121">
        <f>SUM(C37:C41)</f>
        <v>-18147000</v>
      </c>
      <c r="D42" s="121"/>
      <c r="E42" s="121">
        <f t="shared" si="18"/>
        <v>468198000</v>
      </c>
      <c r="F42" s="122">
        <f t="shared" ref="F42:O42" si="25">SUM(F37:F41)</f>
        <v>486345000</v>
      </c>
      <c r="G42" s="123">
        <f t="shared" si="25"/>
        <v>217600000</v>
      </c>
      <c r="H42" s="122">
        <f t="shared" si="25"/>
        <v>37190000</v>
      </c>
      <c r="I42" s="123">
        <f t="shared" si="25"/>
        <v>25449135</v>
      </c>
      <c r="J42" s="122">
        <f t="shared" si="25"/>
        <v>78539000</v>
      </c>
      <c r="K42" s="123">
        <f t="shared" si="25"/>
        <v>64430062</v>
      </c>
      <c r="L42" s="122">
        <f t="shared" si="25"/>
        <v>45001000</v>
      </c>
      <c r="M42" s="123">
        <f t="shared" si="25"/>
        <v>30919041</v>
      </c>
      <c r="N42" s="122">
        <f t="shared" si="25"/>
        <v>35327000</v>
      </c>
      <c r="O42" s="123">
        <f t="shared" si="25"/>
        <v>19021666</v>
      </c>
      <c r="P42" s="122">
        <f t="shared" si="19"/>
        <v>196057000</v>
      </c>
      <c r="Q42" s="123">
        <f t="shared" si="20"/>
        <v>139819904</v>
      </c>
      <c r="R42" s="63">
        <f t="shared" si="21"/>
        <v>-21.497300059998668</v>
      </c>
      <c r="S42" s="64">
        <f t="shared" si="22"/>
        <v>-38.47912035822845</v>
      </c>
      <c r="T42" s="63">
        <f>IF((+$E37+$E40) =0,0,(P42   /(+$E37+$E40) )*100)</f>
        <v>89.279143897996363</v>
      </c>
      <c r="U42" s="65">
        <f>IF((+$E37+$E40) =0,0,(Q42   /(+$E37+$E40) )*100)</f>
        <v>63.670265938069214</v>
      </c>
      <c r="V42" s="122">
        <f>SUM(V37:V41)</f>
        <v>6068000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400887000</v>
      </c>
      <c r="C45" s="118"/>
      <c r="D45" s="118"/>
      <c r="E45" s="118">
        <f t="shared" si="26"/>
        <v>400887000</v>
      </c>
      <c r="F45" s="119">
        <v>400887000</v>
      </c>
      <c r="G45" s="120">
        <v>349887000</v>
      </c>
      <c r="H45" s="119">
        <v>40843000</v>
      </c>
      <c r="I45" s="120">
        <v>20223917</v>
      </c>
      <c r="J45" s="119">
        <v>81766000</v>
      </c>
      <c r="K45" s="120">
        <v>68546209</v>
      </c>
      <c r="L45" s="119">
        <v>108532000</v>
      </c>
      <c r="M45" s="120">
        <v>63907310</v>
      </c>
      <c r="N45" s="119">
        <v>118746000</v>
      </c>
      <c r="O45" s="120">
        <v>206668493</v>
      </c>
      <c r="P45" s="119">
        <f t="shared" si="27"/>
        <v>349887000</v>
      </c>
      <c r="Q45" s="120">
        <f t="shared" si="28"/>
        <v>359345929</v>
      </c>
      <c r="R45" s="59">
        <f t="shared" si="29"/>
        <v>9.4110492757896296</v>
      </c>
      <c r="S45" s="60">
        <f t="shared" si="30"/>
        <v>223.3878769111077</v>
      </c>
      <c r="T45" s="59">
        <f t="shared" si="31"/>
        <v>87.278210568065319</v>
      </c>
      <c r="U45" s="61">
        <f t="shared" si="32"/>
        <v>89.637710626685333</v>
      </c>
      <c r="V45" s="119">
        <v>19374000</v>
      </c>
      <c r="W45" s="120" t="s">
        <v>36</v>
      </c>
    </row>
    <row r="46" spans="1:23" ht="12.95" customHeight="1" x14ac:dyDescent="0.2">
      <c r="A46" s="58" t="s">
        <v>69</v>
      </c>
      <c r="B46" s="118">
        <v>535042000</v>
      </c>
      <c r="C46" s="118"/>
      <c r="D46" s="118"/>
      <c r="E46" s="118">
        <f t="shared" si="26"/>
        <v>535042000</v>
      </c>
      <c r="F46" s="119">
        <v>535042000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468966000</v>
      </c>
      <c r="C53" s="118"/>
      <c r="D53" s="118"/>
      <c r="E53" s="118">
        <f t="shared" si="26"/>
        <v>468966000</v>
      </c>
      <c r="F53" s="119">
        <v>468966000</v>
      </c>
      <c r="G53" s="120">
        <v>463966000</v>
      </c>
      <c r="H53" s="119">
        <v>122685000</v>
      </c>
      <c r="I53" s="120">
        <v>60960780</v>
      </c>
      <c r="J53" s="119">
        <v>106066000</v>
      </c>
      <c r="K53" s="120">
        <v>95394443</v>
      </c>
      <c r="L53" s="119">
        <v>106365000</v>
      </c>
      <c r="M53" s="120">
        <v>22095381</v>
      </c>
      <c r="N53" s="119">
        <v>116077000</v>
      </c>
      <c r="O53" s="120">
        <v>109073180</v>
      </c>
      <c r="P53" s="119">
        <f t="shared" si="27"/>
        <v>451193000</v>
      </c>
      <c r="Q53" s="120">
        <f t="shared" si="28"/>
        <v>287523784</v>
      </c>
      <c r="R53" s="59">
        <f t="shared" si="29"/>
        <v>9.1308231091054388</v>
      </c>
      <c r="S53" s="60">
        <f t="shared" si="30"/>
        <v>393.64697535652363</v>
      </c>
      <c r="T53" s="59">
        <f t="shared" si="31"/>
        <v>96.210173018939543</v>
      </c>
      <c r="U53" s="61">
        <f t="shared" si="32"/>
        <v>61.310155533663426</v>
      </c>
      <c r="V53" s="119">
        <v>8453000</v>
      </c>
      <c r="W53" s="120" t="s">
        <v>36</v>
      </c>
    </row>
    <row r="54" spans="1:23" ht="12.95" customHeight="1" x14ac:dyDescent="0.2">
      <c r="A54" s="58" t="s">
        <v>77</v>
      </c>
      <c r="B54" s="118">
        <v>117026000</v>
      </c>
      <c r="C54" s="118"/>
      <c r="D54" s="118"/>
      <c r="E54" s="118">
        <f t="shared" si="26"/>
        <v>117026000</v>
      </c>
      <c r="F54" s="119">
        <v>117026000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1521921000</v>
      </c>
      <c r="C55" s="121">
        <f>SUM(C44:C54)</f>
        <v>0</v>
      </c>
      <c r="D55" s="121"/>
      <c r="E55" s="121">
        <f t="shared" si="26"/>
        <v>1521921000</v>
      </c>
      <c r="F55" s="122">
        <f t="shared" ref="F55:O55" si="33">SUM(F44:F54)</f>
        <v>1521921000</v>
      </c>
      <c r="G55" s="123">
        <f t="shared" si="33"/>
        <v>813853000</v>
      </c>
      <c r="H55" s="122">
        <f t="shared" si="33"/>
        <v>163528000</v>
      </c>
      <c r="I55" s="123">
        <f t="shared" si="33"/>
        <v>81184697</v>
      </c>
      <c r="J55" s="122">
        <f t="shared" si="33"/>
        <v>187832000</v>
      </c>
      <c r="K55" s="123">
        <f t="shared" si="33"/>
        <v>163940652</v>
      </c>
      <c r="L55" s="122">
        <f t="shared" si="33"/>
        <v>214897000</v>
      </c>
      <c r="M55" s="123">
        <f t="shared" si="33"/>
        <v>86002691</v>
      </c>
      <c r="N55" s="122">
        <f t="shared" si="33"/>
        <v>234823000</v>
      </c>
      <c r="O55" s="123">
        <f t="shared" si="33"/>
        <v>315741673</v>
      </c>
      <c r="P55" s="122">
        <f t="shared" si="27"/>
        <v>801080000</v>
      </c>
      <c r="Q55" s="123">
        <f t="shared" si="28"/>
        <v>646869713</v>
      </c>
      <c r="R55" s="63">
        <f t="shared" si="29"/>
        <v>9.272349078861037</v>
      </c>
      <c r="S55" s="64">
        <f t="shared" si="30"/>
        <v>267.12999247895624</v>
      </c>
      <c r="T55" s="63">
        <f>IF((+$E45+$E47+$E49+$E50+$E53) =0,0,(P55   /(+$E45+$E47+$E49+$E50+$E53) )*100)</f>
        <v>92.093721582842164</v>
      </c>
      <c r="U55" s="65">
        <f>IF((+$E45+$E47+$E49+$E50+$E53) =0,0,(Q55   /(+$E45+$E47+$E49+$E50+$E53) )*100)</f>
        <v>74.365405763962428</v>
      </c>
      <c r="V55" s="122">
        <f>SUM(V44:V54)</f>
        <v>27827000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2455767000</v>
      </c>
      <c r="C69" s="130">
        <f>SUM(C9:C16,C19:C25,C28:C31,C34,C37:C41,C44:C54,C57:C60,C63:C67)</f>
        <v>24853000</v>
      </c>
      <c r="D69" s="130"/>
      <c r="E69" s="130">
        <f t="shared" si="35"/>
        <v>2480620000</v>
      </c>
      <c r="F69" s="131">
        <f t="shared" ref="F69:O69" si="43">SUM(F9:F16,F19:F25,F28:F31,F34,F37:F41,F44:F54,F57:F60,F63:F67)</f>
        <v>2498767000</v>
      </c>
      <c r="G69" s="132">
        <f t="shared" si="43"/>
        <v>1571342000</v>
      </c>
      <c r="H69" s="131">
        <f t="shared" si="43"/>
        <v>251355000</v>
      </c>
      <c r="I69" s="132">
        <f t="shared" si="43"/>
        <v>146926372</v>
      </c>
      <c r="J69" s="131">
        <f t="shared" si="43"/>
        <v>358511000</v>
      </c>
      <c r="K69" s="132">
        <f t="shared" si="43"/>
        <v>296059094</v>
      </c>
      <c r="L69" s="131">
        <f t="shared" si="43"/>
        <v>330233000</v>
      </c>
      <c r="M69" s="132">
        <f t="shared" si="43"/>
        <v>172975094</v>
      </c>
      <c r="N69" s="131">
        <f t="shared" si="43"/>
        <v>374553000</v>
      </c>
      <c r="O69" s="132">
        <f t="shared" si="43"/>
        <v>423290169</v>
      </c>
      <c r="P69" s="131">
        <f t="shared" si="36"/>
        <v>1314652000</v>
      </c>
      <c r="Q69" s="132">
        <f t="shared" si="37"/>
        <v>1039250729</v>
      </c>
      <c r="R69" s="72">
        <f t="shared" si="38"/>
        <v>13.420827112977808</v>
      </c>
      <c r="S69" s="73">
        <f t="shared" si="39"/>
        <v>144.71162825325592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84.005791863530817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66.407749301257411</v>
      </c>
      <c r="V69" s="131">
        <f>SUM(V9:V16,V19:V25,V28:V31,V34,V37:V41,V44:V54,V57:V60,V63:V67)</f>
        <v>94337000</v>
      </c>
      <c r="W69" s="132">
        <f>SUM(W9:W16,W19:W25,W28:W31,W34,W37:W41,W44:W54,W57:W60,W63:W67)</f>
        <v>19745000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2143028000</v>
      </c>
      <c r="C71" s="118"/>
      <c r="D71" s="118"/>
      <c r="E71" s="118">
        <f>$B71      +$C71      +$D71</f>
        <v>2143028000</v>
      </c>
      <c r="F71" s="119">
        <v>2143028000</v>
      </c>
      <c r="G71" s="120">
        <v>2083028000</v>
      </c>
      <c r="H71" s="119">
        <v>595907000</v>
      </c>
      <c r="I71" s="120">
        <v>327738972</v>
      </c>
      <c r="J71" s="119">
        <v>679130000</v>
      </c>
      <c r="K71" s="120">
        <v>670235236</v>
      </c>
      <c r="L71" s="119">
        <v>295392000</v>
      </c>
      <c r="M71" s="120">
        <v>354672441</v>
      </c>
      <c r="N71" s="119">
        <v>507383000</v>
      </c>
      <c r="O71" s="120">
        <v>446086039</v>
      </c>
      <c r="P71" s="119">
        <f>$H71      +$J71      +$L71      +$N71</f>
        <v>2077812000</v>
      </c>
      <c r="Q71" s="120">
        <f>$I71      +$K71      +$M71      +$O71</f>
        <v>1798732688</v>
      </c>
      <c r="R71" s="59">
        <f>IF(($L71      =0),0,((($N71      -$L71      )/$L71      )*100))</f>
        <v>71.765992308525611</v>
      </c>
      <c r="S71" s="60">
        <f>IF(($M71      =0),0,((($O71      -$M71      )/$M71      )*100))</f>
        <v>25.774091085921164</v>
      </c>
      <c r="T71" s="59">
        <f>IF(($E71      =0),0,(($P71      /$E71      )*100))</f>
        <v>96.956829308809773</v>
      </c>
      <c r="U71" s="61">
        <f>IF(($E71      =0),0,(($Q71      /$E71      )*100))</f>
        <v>83.934166422463917</v>
      </c>
      <c r="V71" s="119">
        <v>2644000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14135000</v>
      </c>
      <c r="C72" s="118"/>
      <c r="D72" s="118"/>
      <c r="E72" s="118">
        <f>$B72      +$C72      +$D72</f>
        <v>14135000</v>
      </c>
      <c r="F72" s="119">
        <v>14135000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2157163000</v>
      </c>
      <c r="C73" s="127">
        <f>SUM(C71:C72)</f>
        <v>0</v>
      </c>
      <c r="D73" s="127"/>
      <c r="E73" s="127">
        <f>$B73      +$C73      +$D73</f>
        <v>2157163000</v>
      </c>
      <c r="F73" s="128">
        <f t="shared" ref="F73:O73" si="44">SUM(F71:F72)</f>
        <v>2157163000</v>
      </c>
      <c r="G73" s="129">
        <f t="shared" si="44"/>
        <v>2083028000</v>
      </c>
      <c r="H73" s="128">
        <f t="shared" si="44"/>
        <v>595907000</v>
      </c>
      <c r="I73" s="129">
        <f t="shared" si="44"/>
        <v>327738972</v>
      </c>
      <c r="J73" s="128">
        <f t="shared" si="44"/>
        <v>679130000</v>
      </c>
      <c r="K73" s="129">
        <f t="shared" si="44"/>
        <v>670235236</v>
      </c>
      <c r="L73" s="128">
        <f t="shared" si="44"/>
        <v>295392000</v>
      </c>
      <c r="M73" s="129">
        <f t="shared" si="44"/>
        <v>354672441</v>
      </c>
      <c r="N73" s="128">
        <f t="shared" si="44"/>
        <v>507383000</v>
      </c>
      <c r="O73" s="129">
        <f t="shared" si="44"/>
        <v>446086039</v>
      </c>
      <c r="P73" s="128">
        <f>$H73      +$J73      +$L73      +$N73</f>
        <v>2077812000</v>
      </c>
      <c r="Q73" s="129">
        <f>$I73      +$K73      +$M73      +$O73</f>
        <v>1798732688</v>
      </c>
      <c r="R73" s="68">
        <f>IF(($L73      =0),0,((($N73      -$L73      )/$L73      )*100))</f>
        <v>71.765992308525611</v>
      </c>
      <c r="S73" s="69">
        <f>IF(($M73      =0),0,((($O73      -$M73      )/$M73      )*100))</f>
        <v>25.774091085921164</v>
      </c>
      <c r="T73" s="68">
        <f>IF(($E71      =0),0,(($P71      /$E71      )*100))</f>
        <v>96.956829308809773</v>
      </c>
      <c r="U73" s="70">
        <f>IF($E71   =0,0,($Q71   /$E71 )*100)</f>
        <v>83.934166422463917</v>
      </c>
      <c r="V73" s="128">
        <f>SUM(V71:V72)</f>
        <v>2644000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2157163000</v>
      </c>
      <c r="C74" s="130">
        <f>SUM(C71:C72)</f>
        <v>0</v>
      </c>
      <c r="D74" s="130"/>
      <c r="E74" s="130">
        <f>$B74      +$C74      +$D74</f>
        <v>2157163000</v>
      </c>
      <c r="F74" s="131">
        <f t="shared" ref="F74:O74" si="45">SUM(F71:F72)</f>
        <v>2157163000</v>
      </c>
      <c r="G74" s="132">
        <f t="shared" si="45"/>
        <v>2083028000</v>
      </c>
      <c r="H74" s="131">
        <f t="shared" si="45"/>
        <v>595907000</v>
      </c>
      <c r="I74" s="132">
        <f t="shared" si="45"/>
        <v>327738972</v>
      </c>
      <c r="J74" s="131">
        <f t="shared" si="45"/>
        <v>679130000</v>
      </c>
      <c r="K74" s="132">
        <f t="shared" si="45"/>
        <v>670235236</v>
      </c>
      <c r="L74" s="131">
        <f t="shared" si="45"/>
        <v>295392000</v>
      </c>
      <c r="M74" s="132">
        <f t="shared" si="45"/>
        <v>354672441</v>
      </c>
      <c r="N74" s="131">
        <f t="shared" si="45"/>
        <v>507383000</v>
      </c>
      <c r="O74" s="132">
        <f t="shared" si="45"/>
        <v>446086039</v>
      </c>
      <c r="P74" s="131">
        <f>$H74      +$J74      +$L74      +$N74</f>
        <v>2077812000</v>
      </c>
      <c r="Q74" s="132">
        <f>$I74      +$K74      +$M74      +$O74</f>
        <v>1798732688</v>
      </c>
      <c r="R74" s="72">
        <f>IF(($L74      =0),0,((($N74      -$L74      )/$L74      )*100))</f>
        <v>71.765992308525611</v>
      </c>
      <c r="S74" s="73">
        <f>IF(($M74      =0),0,((($O74      -$M74      )/$M74      )*100))</f>
        <v>25.774091085921164</v>
      </c>
      <c r="T74" s="72">
        <f>IF(($E71      =0),0,(($P71      /$E71      )*100))</f>
        <v>96.956829308809773</v>
      </c>
      <c r="U74" s="76">
        <f>IF($E71   =0,0,($Q71   /$E71 )*100)</f>
        <v>83.934166422463917</v>
      </c>
      <c r="V74" s="131">
        <f>SUM(V71:V72)</f>
        <v>2644000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4612930000</v>
      </c>
      <c r="C75" s="130">
        <f>SUM(C9:C16,C19:C25,C28:C31,C34,C37:C41,C44:C54,C57:C60,C63:C67,C71:C72)</f>
        <v>24853000</v>
      </c>
      <c r="D75" s="130"/>
      <c r="E75" s="130">
        <f>$B75      +$C75      +$D75</f>
        <v>4637783000</v>
      </c>
      <c r="F75" s="131">
        <f t="shared" ref="F75:O75" si="46">SUM(F9:F16,F19:F25,F28:F31,F34,F37:F41,F44:F54,F57:F60,F63:F67,F71:F72)</f>
        <v>4655930000</v>
      </c>
      <c r="G75" s="132">
        <f t="shared" si="46"/>
        <v>3654370000</v>
      </c>
      <c r="H75" s="131">
        <f t="shared" si="46"/>
        <v>847262000</v>
      </c>
      <c r="I75" s="132">
        <f t="shared" si="46"/>
        <v>474665344</v>
      </c>
      <c r="J75" s="131">
        <f t="shared" si="46"/>
        <v>1037641000</v>
      </c>
      <c r="K75" s="132">
        <f t="shared" si="46"/>
        <v>966294330</v>
      </c>
      <c r="L75" s="131">
        <f t="shared" si="46"/>
        <v>625625000</v>
      </c>
      <c r="M75" s="132">
        <f t="shared" si="46"/>
        <v>527647535</v>
      </c>
      <c r="N75" s="131">
        <f t="shared" si="46"/>
        <v>881936000</v>
      </c>
      <c r="O75" s="132">
        <f t="shared" si="46"/>
        <v>869376208</v>
      </c>
      <c r="P75" s="131">
        <f>$H75      +$J75      +$L75      +$N75</f>
        <v>3392464000</v>
      </c>
      <c r="Q75" s="132">
        <f>$I75      +$K75      +$M75      +$O75</f>
        <v>2837983417</v>
      </c>
      <c r="R75" s="72">
        <f>IF(($L75      =0),0,((($N75      -$L75      )/$L75      )*100))</f>
        <v>40.96879120879121</v>
      </c>
      <c r="S75" s="73">
        <f>IF(($M75      =0),0,((($O75      -$M75      )/$M75      )*100))</f>
        <v>64.76457300231678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91.490843267308193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76.537141145776872</v>
      </c>
      <c r="V75" s="131">
        <f>SUM(V9:V16,V19:V25,V28:V31,V34,V37:V41,V44:V54,V57:V60,V63:V67,V71:V72)</f>
        <v>96981000</v>
      </c>
      <c r="W75" s="132">
        <f>SUM(W9:W16,W19:W25,W28:W31,W34,W37:W41,W44:W54,W57:W60,W63:W67,W71:W72)</f>
        <v>19745000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neY9vWDSF5ImFM/v9Ujamvn5zZ7FPcw5RGREbcSiX03D4oENmfy7wQxCkWUbTy1T+XplYuBaCE0ZsvKG5Axuiw==" saltValue="SqyONvqUtHMoVH9m2LTA1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565000</v>
      </c>
      <c r="I10" s="120">
        <v>592109</v>
      </c>
      <c r="J10" s="119">
        <v>135000</v>
      </c>
      <c r="K10" s="120">
        <v>165965</v>
      </c>
      <c r="L10" s="119">
        <v>162000</v>
      </c>
      <c r="M10" s="120">
        <v>309764</v>
      </c>
      <c r="N10" s="119"/>
      <c r="O10" s="120">
        <v>-12107</v>
      </c>
      <c r="P10" s="119">
        <f t="shared" ref="P10:P17" si="1">$H10      +$J10      +$L10      +$N10</f>
        <v>862000</v>
      </c>
      <c r="Q10" s="120">
        <f t="shared" ref="Q10:Q17" si="2">$I10      +$K10      +$M10      +$O10</f>
        <v>1055731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-103.90845934324196</v>
      </c>
      <c r="T10" s="59">
        <f t="shared" ref="T10:T17" si="5">IF(($E10      =0),0,(($P10      /$E10      )*100))</f>
        <v>43.1</v>
      </c>
      <c r="U10" s="61">
        <f t="shared" ref="U10:U17" si="6">IF(($E10      =0),0,(($Q10      /$E10      )*100))</f>
        <v>52.786549999999998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565000</v>
      </c>
      <c r="I17" s="123">
        <f t="shared" si="7"/>
        <v>592109</v>
      </c>
      <c r="J17" s="122">
        <f t="shared" si="7"/>
        <v>135000</v>
      </c>
      <c r="K17" s="123">
        <f t="shared" si="7"/>
        <v>165965</v>
      </c>
      <c r="L17" s="122">
        <f t="shared" si="7"/>
        <v>162000</v>
      </c>
      <c r="M17" s="123">
        <f t="shared" si="7"/>
        <v>309764</v>
      </c>
      <c r="N17" s="122">
        <f t="shared" si="7"/>
        <v>0</v>
      </c>
      <c r="O17" s="123">
        <f t="shared" si="7"/>
        <v>-12107</v>
      </c>
      <c r="P17" s="122">
        <f t="shared" si="1"/>
        <v>862000</v>
      </c>
      <c r="Q17" s="123">
        <f t="shared" si="2"/>
        <v>1055731</v>
      </c>
      <c r="R17" s="63">
        <f t="shared" si="3"/>
        <v>-100</v>
      </c>
      <c r="S17" s="64">
        <f t="shared" si="4"/>
        <v>-103.90845934324196</v>
      </c>
      <c r="T17" s="63">
        <f>IF((SUM($E9:$E14))=0,0,(P17/(SUM($E9:$E14))*100))</f>
        <v>43.1</v>
      </c>
      <c r="U17" s="65">
        <f>IF((SUM($E9:$E14))=0,0,(Q17/(SUM($E9:$E14))*100))</f>
        <v>52.786549999999998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5000000</v>
      </c>
      <c r="H22" s="119"/>
      <c r="I22" s="120"/>
      <c r="J22" s="119"/>
      <c r="K22" s="120"/>
      <c r="L22" s="119"/>
      <c r="M22" s="120"/>
      <c r="N22" s="119">
        <v>1493000</v>
      </c>
      <c r="O22" s="120"/>
      <c r="P22" s="119">
        <f t="shared" si="9"/>
        <v>1493000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11863000</v>
      </c>
      <c r="C23" s="118"/>
      <c r="D23" s="118"/>
      <c r="E23" s="118">
        <f t="shared" si="8"/>
        <v>11863000</v>
      </c>
      <c r="F23" s="119">
        <v>11863000</v>
      </c>
      <c r="G23" s="120">
        <v>11863000</v>
      </c>
      <c r="H23" s="119"/>
      <c r="I23" s="120"/>
      <c r="J23" s="119">
        <v>3737000</v>
      </c>
      <c r="K23" s="120">
        <v>6091670</v>
      </c>
      <c r="L23" s="119">
        <v>4461000</v>
      </c>
      <c r="M23" s="120">
        <v>-6929711</v>
      </c>
      <c r="N23" s="119"/>
      <c r="O23" s="120">
        <v>2061342</v>
      </c>
      <c r="P23" s="119">
        <f t="shared" si="9"/>
        <v>8198000</v>
      </c>
      <c r="Q23" s="120">
        <f t="shared" si="10"/>
        <v>1223301</v>
      </c>
      <c r="R23" s="59">
        <f t="shared" si="11"/>
        <v>-100</v>
      </c>
      <c r="S23" s="60">
        <f t="shared" si="12"/>
        <v>-129.74643531310323</v>
      </c>
      <c r="T23" s="59">
        <f t="shared" si="13"/>
        <v>69.105622523813537</v>
      </c>
      <c r="U23" s="61">
        <f t="shared" si="14"/>
        <v>10.311902554159994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11863000</v>
      </c>
      <c r="C26" s="121">
        <f>SUM(C19:C25)</f>
        <v>0</v>
      </c>
      <c r="D26" s="121"/>
      <c r="E26" s="121">
        <f t="shared" si="8"/>
        <v>11863000</v>
      </c>
      <c r="F26" s="122">
        <f t="shared" ref="F26:O26" si="15">SUM(F19:F25)</f>
        <v>11863000</v>
      </c>
      <c r="G26" s="123">
        <f t="shared" si="15"/>
        <v>16863000</v>
      </c>
      <c r="H26" s="122">
        <f t="shared" si="15"/>
        <v>0</v>
      </c>
      <c r="I26" s="123">
        <f t="shared" si="15"/>
        <v>0</v>
      </c>
      <c r="J26" s="122">
        <f t="shared" si="15"/>
        <v>3737000</v>
      </c>
      <c r="K26" s="123">
        <f t="shared" si="15"/>
        <v>6091670</v>
      </c>
      <c r="L26" s="122">
        <f t="shared" si="15"/>
        <v>4461000</v>
      </c>
      <c r="M26" s="123">
        <f t="shared" si="15"/>
        <v>-6929711</v>
      </c>
      <c r="N26" s="122">
        <f t="shared" si="15"/>
        <v>1493000</v>
      </c>
      <c r="O26" s="123">
        <f t="shared" si="15"/>
        <v>2061342</v>
      </c>
      <c r="P26" s="122">
        <f t="shared" si="9"/>
        <v>9691000</v>
      </c>
      <c r="Q26" s="123">
        <f t="shared" si="10"/>
        <v>1223301</v>
      </c>
      <c r="R26" s="63">
        <f t="shared" si="11"/>
        <v>-66.532167675409099</v>
      </c>
      <c r="S26" s="64">
        <f t="shared" si="12"/>
        <v>-129.74643531310323</v>
      </c>
      <c r="T26" s="63">
        <f>IF(($E26-$E21-$E25)   =0,0,($P26   /($E26-$E21-$E25)   )*100)</f>
        <v>81.690971929528786</v>
      </c>
      <c r="U26" s="65">
        <f>IF(($E26-$E21-$E25)   =0,0,($Q26   /($E26-$E21-$E25)   )*100)</f>
        <v>10.311902554159994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2643000</v>
      </c>
      <c r="C34" s="118"/>
      <c r="D34" s="118"/>
      <c r="E34" s="118">
        <f>$B34      +$C34      +$D34</f>
        <v>2643000</v>
      </c>
      <c r="F34" s="119">
        <v>2643000</v>
      </c>
      <c r="G34" s="120">
        <v>2643000</v>
      </c>
      <c r="H34" s="119">
        <v>660000</v>
      </c>
      <c r="I34" s="120">
        <v>630350</v>
      </c>
      <c r="J34" s="119">
        <v>947000</v>
      </c>
      <c r="K34" s="120">
        <v>274100</v>
      </c>
      <c r="L34" s="119">
        <v>583000</v>
      </c>
      <c r="M34" s="120">
        <v>36350</v>
      </c>
      <c r="N34" s="119"/>
      <c r="O34" s="120">
        <v>1894200</v>
      </c>
      <c r="P34" s="119">
        <f>$H34      +$J34      +$L34      +$N34</f>
        <v>2190000</v>
      </c>
      <c r="Q34" s="120">
        <f>$I34      +$K34      +$M34      +$O34</f>
        <v>2835000</v>
      </c>
      <c r="R34" s="59">
        <f>IF(($L34      =0),0,((($N34      -$L34      )/$L34      )*100))</f>
        <v>-100</v>
      </c>
      <c r="S34" s="60">
        <f>IF(($M34      =0),0,((($O34      -$M34      )/$M34      )*100))</f>
        <v>5111.0041265474547</v>
      </c>
      <c r="T34" s="59">
        <f>IF(($E34      =0),0,(($P34      /$E34      )*100))</f>
        <v>82.86038592508514</v>
      </c>
      <c r="U34" s="61">
        <f>IF(($E34      =0),0,(($Q34      /$E34      )*100))</f>
        <v>107.2644721906924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2643000</v>
      </c>
      <c r="C35" s="121">
        <f>C34</f>
        <v>0</v>
      </c>
      <c r="D35" s="121"/>
      <c r="E35" s="121">
        <f>$B35      +$C35      +$D35</f>
        <v>2643000</v>
      </c>
      <c r="F35" s="122">
        <f t="shared" ref="F35:O35" si="17">F34</f>
        <v>2643000</v>
      </c>
      <c r="G35" s="123">
        <f t="shared" si="17"/>
        <v>2643000</v>
      </c>
      <c r="H35" s="122">
        <f t="shared" si="17"/>
        <v>660000</v>
      </c>
      <c r="I35" s="123">
        <f t="shared" si="17"/>
        <v>630350</v>
      </c>
      <c r="J35" s="122">
        <f t="shared" si="17"/>
        <v>947000</v>
      </c>
      <c r="K35" s="123">
        <f t="shared" si="17"/>
        <v>274100</v>
      </c>
      <c r="L35" s="122">
        <f t="shared" si="17"/>
        <v>583000</v>
      </c>
      <c r="M35" s="123">
        <f t="shared" si="17"/>
        <v>36350</v>
      </c>
      <c r="N35" s="122">
        <f t="shared" si="17"/>
        <v>0</v>
      </c>
      <c r="O35" s="123">
        <f t="shared" si="17"/>
        <v>1894200</v>
      </c>
      <c r="P35" s="122">
        <f>$H35      +$J35      +$L35      +$N35</f>
        <v>2190000</v>
      </c>
      <c r="Q35" s="123">
        <f>$I35      +$K35      +$M35      +$O35</f>
        <v>2835000</v>
      </c>
      <c r="R35" s="63">
        <f>IF(($L35      =0),0,((($N35      -$L35      )/$L35      )*100))</f>
        <v>-100</v>
      </c>
      <c r="S35" s="64">
        <f>IF(($M35      =0),0,((($O35      -$M35      )/$M35      )*100))</f>
        <v>5111.0041265474547</v>
      </c>
      <c r="T35" s="63">
        <f>IF($E35   =0,0,($P35   /$E35   )*100)</f>
        <v>82.86038592508514</v>
      </c>
      <c r="U35" s="65">
        <f>IF($E35   =0,0,($Q35   /$E35   )*100)</f>
        <v>107.2644721906924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15000000</v>
      </c>
      <c r="C37" s="118"/>
      <c r="D37" s="118"/>
      <c r="E37" s="118">
        <f t="shared" ref="E37:E42" si="18">$B37      +$C37      +$D37</f>
        <v>15000000</v>
      </c>
      <c r="F37" s="119">
        <v>15000000</v>
      </c>
      <c r="G37" s="120">
        <v>15000000</v>
      </c>
      <c r="H37" s="119">
        <v>6750000</v>
      </c>
      <c r="I37" s="120">
        <v>8716732</v>
      </c>
      <c r="J37" s="119">
        <v>3000000</v>
      </c>
      <c r="K37" s="120">
        <v>4731900</v>
      </c>
      <c r="L37" s="119">
        <v>1002000</v>
      </c>
      <c r="M37" s="120">
        <v>1332537</v>
      </c>
      <c r="N37" s="119">
        <v>2077000</v>
      </c>
      <c r="O37" s="120">
        <v>-13121587</v>
      </c>
      <c r="P37" s="119">
        <f t="shared" ref="P37:P42" si="19">$H37      +$J37      +$L37      +$N37</f>
        <v>12829000</v>
      </c>
      <c r="Q37" s="120">
        <f t="shared" ref="Q37:Q42" si="20">$I37      +$K37      +$M37      +$O37</f>
        <v>1659582</v>
      </c>
      <c r="R37" s="59">
        <f t="shared" ref="R37:R42" si="21">IF(($L37      =0),0,((($N37      -$L37      )/$L37      )*100))</f>
        <v>107.28542914171658</v>
      </c>
      <c r="S37" s="60">
        <f t="shared" ref="S37:S42" si="22">IF(($M37      =0),0,((($O37      -$M37      )/$M37      )*100))</f>
        <v>-1084.7071413401654</v>
      </c>
      <c r="T37" s="59">
        <f t="shared" ref="T37:T42" si="23">IF(($E37      =0),0,(($P37      /$E37      )*100))</f>
        <v>85.526666666666657</v>
      </c>
      <c r="U37" s="61">
        <f t="shared" ref="U37:U42" si="24">IF(($E37      =0),0,(($Q37      /$E37      )*100))</f>
        <v>11.063879999999999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4335000</v>
      </c>
      <c r="C38" s="118">
        <v>1509000</v>
      </c>
      <c r="D38" s="118"/>
      <c r="E38" s="118">
        <f t="shared" si="18"/>
        <v>5844000</v>
      </c>
      <c r="F38" s="119">
        <v>4335000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19335000</v>
      </c>
      <c r="C42" s="121">
        <f>SUM(C37:C41)</f>
        <v>1509000</v>
      </c>
      <c r="D42" s="121"/>
      <c r="E42" s="121">
        <f t="shared" si="18"/>
        <v>20844000</v>
      </c>
      <c r="F42" s="122">
        <f t="shared" ref="F42:O42" si="25">SUM(F37:F41)</f>
        <v>19335000</v>
      </c>
      <c r="G42" s="123">
        <f t="shared" si="25"/>
        <v>15000000</v>
      </c>
      <c r="H42" s="122">
        <f t="shared" si="25"/>
        <v>6750000</v>
      </c>
      <c r="I42" s="123">
        <f t="shared" si="25"/>
        <v>8716732</v>
      </c>
      <c r="J42" s="122">
        <f t="shared" si="25"/>
        <v>3000000</v>
      </c>
      <c r="K42" s="123">
        <f t="shared" si="25"/>
        <v>4731900</v>
      </c>
      <c r="L42" s="122">
        <f t="shared" si="25"/>
        <v>1002000</v>
      </c>
      <c r="M42" s="123">
        <f t="shared" si="25"/>
        <v>1332537</v>
      </c>
      <c r="N42" s="122">
        <f t="shared" si="25"/>
        <v>2077000</v>
      </c>
      <c r="O42" s="123">
        <f t="shared" si="25"/>
        <v>-13121587</v>
      </c>
      <c r="P42" s="122">
        <f t="shared" si="19"/>
        <v>12829000</v>
      </c>
      <c r="Q42" s="123">
        <f t="shared" si="20"/>
        <v>1659582</v>
      </c>
      <c r="R42" s="63">
        <f t="shared" si="21"/>
        <v>107.28542914171658</v>
      </c>
      <c r="S42" s="64">
        <f t="shared" si="22"/>
        <v>-1084.7071413401654</v>
      </c>
      <c r="T42" s="63">
        <f>IF((+$E37+$E40) =0,0,(P42   /(+$E37+$E40) )*100)</f>
        <v>85.526666666666657</v>
      </c>
      <c r="U42" s="65">
        <f>IF((+$E37+$E40) =0,0,(Q42   /(+$E37+$E40) )*100)</f>
        <v>11.063879999999999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205000000</v>
      </c>
      <c r="C45" s="118"/>
      <c r="D45" s="118"/>
      <c r="E45" s="118">
        <f t="shared" si="26"/>
        <v>205000000</v>
      </c>
      <c r="F45" s="119">
        <v>205000000</v>
      </c>
      <c r="G45" s="120">
        <v>155000000</v>
      </c>
      <c r="H45" s="119">
        <v>19759000</v>
      </c>
      <c r="I45" s="120">
        <v>24475117</v>
      </c>
      <c r="J45" s="119">
        <v>20136000</v>
      </c>
      <c r="K45" s="120">
        <v>38402303</v>
      </c>
      <c r="L45" s="119">
        <v>64629000</v>
      </c>
      <c r="M45" s="120">
        <v>41116038</v>
      </c>
      <c r="N45" s="119">
        <v>50476000</v>
      </c>
      <c r="O45" s="120">
        <v>48787829</v>
      </c>
      <c r="P45" s="119">
        <f t="shared" si="27"/>
        <v>155000000</v>
      </c>
      <c r="Q45" s="120">
        <f t="shared" si="28"/>
        <v>152781287</v>
      </c>
      <c r="R45" s="59">
        <f t="shared" si="29"/>
        <v>-21.898837982948834</v>
      </c>
      <c r="S45" s="60">
        <f t="shared" si="30"/>
        <v>18.658877102895953</v>
      </c>
      <c r="T45" s="59">
        <f t="shared" si="31"/>
        <v>75.609756097560975</v>
      </c>
      <c r="U45" s="61">
        <f t="shared" si="32"/>
        <v>74.527457073170737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93000000</v>
      </c>
      <c r="C53" s="118"/>
      <c r="D53" s="118"/>
      <c r="E53" s="118">
        <f t="shared" si="26"/>
        <v>93000000</v>
      </c>
      <c r="F53" s="119">
        <v>93000000</v>
      </c>
      <c r="G53" s="120">
        <v>93000000</v>
      </c>
      <c r="H53" s="119">
        <v>31664000</v>
      </c>
      <c r="I53" s="120">
        <v>31978124</v>
      </c>
      <c r="J53" s="119">
        <v>12419000</v>
      </c>
      <c r="K53" s="120">
        <v>18624437</v>
      </c>
      <c r="L53" s="119">
        <v>23659000</v>
      </c>
      <c r="M53" s="120">
        <v>20294026</v>
      </c>
      <c r="N53" s="119">
        <v>25258000</v>
      </c>
      <c r="O53" s="120">
        <v>17837479</v>
      </c>
      <c r="P53" s="119">
        <f t="shared" si="27"/>
        <v>93000000</v>
      </c>
      <c r="Q53" s="120">
        <f t="shared" si="28"/>
        <v>88734066</v>
      </c>
      <c r="R53" s="59">
        <f t="shared" si="29"/>
        <v>6.7585274102878401</v>
      </c>
      <c r="S53" s="60">
        <f t="shared" si="30"/>
        <v>-12.104779012306381</v>
      </c>
      <c r="T53" s="59">
        <f t="shared" si="31"/>
        <v>100</v>
      </c>
      <c r="U53" s="61">
        <f t="shared" si="32"/>
        <v>95.412974193548379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298000000</v>
      </c>
      <c r="C55" s="121">
        <f>SUM(C44:C54)</f>
        <v>0</v>
      </c>
      <c r="D55" s="121"/>
      <c r="E55" s="121">
        <f t="shared" si="26"/>
        <v>298000000</v>
      </c>
      <c r="F55" s="122">
        <f t="shared" ref="F55:O55" si="33">SUM(F44:F54)</f>
        <v>298000000</v>
      </c>
      <c r="G55" s="123">
        <f t="shared" si="33"/>
        <v>248000000</v>
      </c>
      <c r="H55" s="122">
        <f t="shared" si="33"/>
        <v>51423000</v>
      </c>
      <c r="I55" s="123">
        <f t="shared" si="33"/>
        <v>56453241</v>
      </c>
      <c r="J55" s="122">
        <f t="shared" si="33"/>
        <v>32555000</v>
      </c>
      <c r="K55" s="123">
        <f t="shared" si="33"/>
        <v>57026740</v>
      </c>
      <c r="L55" s="122">
        <f t="shared" si="33"/>
        <v>88288000</v>
      </c>
      <c r="M55" s="123">
        <f t="shared" si="33"/>
        <v>61410064</v>
      </c>
      <c r="N55" s="122">
        <f t="shared" si="33"/>
        <v>75734000</v>
      </c>
      <c r="O55" s="123">
        <f t="shared" si="33"/>
        <v>66625308</v>
      </c>
      <c r="P55" s="122">
        <f t="shared" si="27"/>
        <v>248000000</v>
      </c>
      <c r="Q55" s="123">
        <f t="shared" si="28"/>
        <v>241515353</v>
      </c>
      <c r="R55" s="63">
        <f t="shared" si="29"/>
        <v>-14.219372961217832</v>
      </c>
      <c r="S55" s="64">
        <f t="shared" si="30"/>
        <v>8.4924907422340414</v>
      </c>
      <c r="T55" s="63">
        <f>IF((+$E45+$E47+$E49+$E50+$E53) =0,0,(P55   /(+$E45+$E47+$E49+$E50+$E53) )*100)</f>
        <v>83.22147651006712</v>
      </c>
      <c r="U55" s="65">
        <f>IF((+$E45+$E47+$E49+$E50+$E53) =0,0,(Q55   /(+$E45+$E47+$E49+$E50+$E53) )*100)</f>
        <v>81.045420469798657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333841000</v>
      </c>
      <c r="C69" s="130">
        <f>SUM(C9:C16,C19:C25,C28:C31,C34,C37:C41,C44:C54,C57:C60,C63:C67)</f>
        <v>1509000</v>
      </c>
      <c r="D69" s="130"/>
      <c r="E69" s="130">
        <f t="shared" si="35"/>
        <v>335350000</v>
      </c>
      <c r="F69" s="131">
        <f t="shared" ref="F69:O69" si="43">SUM(F9:F16,F19:F25,F28:F31,F34,F37:F41,F44:F54,F57:F60,F63:F67)</f>
        <v>333841000</v>
      </c>
      <c r="G69" s="132">
        <f t="shared" si="43"/>
        <v>284506000</v>
      </c>
      <c r="H69" s="131">
        <f t="shared" si="43"/>
        <v>59398000</v>
      </c>
      <c r="I69" s="132">
        <f t="shared" si="43"/>
        <v>66392432</v>
      </c>
      <c r="J69" s="131">
        <f t="shared" si="43"/>
        <v>40374000</v>
      </c>
      <c r="K69" s="132">
        <f t="shared" si="43"/>
        <v>68290375</v>
      </c>
      <c r="L69" s="131">
        <f t="shared" si="43"/>
        <v>94496000</v>
      </c>
      <c r="M69" s="132">
        <f t="shared" si="43"/>
        <v>56159004</v>
      </c>
      <c r="N69" s="131">
        <f t="shared" si="43"/>
        <v>79304000</v>
      </c>
      <c r="O69" s="132">
        <f t="shared" si="43"/>
        <v>57447156</v>
      </c>
      <c r="P69" s="131">
        <f t="shared" si="36"/>
        <v>273572000</v>
      </c>
      <c r="Q69" s="132">
        <f t="shared" si="37"/>
        <v>248288967</v>
      </c>
      <c r="R69" s="72">
        <f t="shared" si="38"/>
        <v>-16.076870978665763</v>
      </c>
      <c r="S69" s="73">
        <f t="shared" si="39"/>
        <v>2.2937586286252514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83.024891807736438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75.351880390645391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105491000</v>
      </c>
      <c r="C71" s="118"/>
      <c r="D71" s="118"/>
      <c r="E71" s="118">
        <f>$B71      +$C71      +$D71</f>
        <v>105491000</v>
      </c>
      <c r="F71" s="119">
        <v>105491000</v>
      </c>
      <c r="G71" s="120">
        <v>105491000</v>
      </c>
      <c r="H71" s="119">
        <v>30135000</v>
      </c>
      <c r="I71" s="120">
        <v>24745304</v>
      </c>
      <c r="J71" s="119">
        <v>28883000</v>
      </c>
      <c r="K71" s="120">
        <v>26473864</v>
      </c>
      <c r="L71" s="119">
        <v>20228000</v>
      </c>
      <c r="M71" s="120">
        <v>20381054</v>
      </c>
      <c r="N71" s="119">
        <v>26245000</v>
      </c>
      <c r="O71" s="120">
        <v>31244334</v>
      </c>
      <c r="P71" s="119">
        <f>$H71      +$J71      +$L71      +$N71</f>
        <v>105491000</v>
      </c>
      <c r="Q71" s="120">
        <f>$I71      +$K71      +$M71      +$O71</f>
        <v>102844556</v>
      </c>
      <c r="R71" s="59">
        <f>IF(($L71      =0),0,((($N71      -$L71      )/$L71      )*100))</f>
        <v>29.745896776745106</v>
      </c>
      <c r="S71" s="60">
        <f>IF(($M71      =0),0,((($O71      -$M71      )/$M71      )*100))</f>
        <v>53.300874429752255</v>
      </c>
      <c r="T71" s="59">
        <f>IF(($E71      =0),0,(($P71      /$E71      )*100))</f>
        <v>100</v>
      </c>
      <c r="U71" s="61">
        <f>IF(($E71      =0),0,(($Q71      /$E71      )*100))</f>
        <v>97.491308263264159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105491000</v>
      </c>
      <c r="C73" s="127">
        <f>SUM(C71:C72)</f>
        <v>0</v>
      </c>
      <c r="D73" s="127"/>
      <c r="E73" s="127">
        <f>$B73      +$C73      +$D73</f>
        <v>105491000</v>
      </c>
      <c r="F73" s="128">
        <f t="shared" ref="F73:O73" si="44">SUM(F71:F72)</f>
        <v>105491000</v>
      </c>
      <c r="G73" s="129">
        <f t="shared" si="44"/>
        <v>105491000</v>
      </c>
      <c r="H73" s="128">
        <f t="shared" si="44"/>
        <v>30135000</v>
      </c>
      <c r="I73" s="129">
        <f t="shared" si="44"/>
        <v>24745304</v>
      </c>
      <c r="J73" s="128">
        <f t="shared" si="44"/>
        <v>28883000</v>
      </c>
      <c r="K73" s="129">
        <f t="shared" si="44"/>
        <v>26473864</v>
      </c>
      <c r="L73" s="128">
        <f t="shared" si="44"/>
        <v>20228000</v>
      </c>
      <c r="M73" s="129">
        <f t="shared" si="44"/>
        <v>20381054</v>
      </c>
      <c r="N73" s="128">
        <f t="shared" si="44"/>
        <v>26245000</v>
      </c>
      <c r="O73" s="129">
        <f t="shared" si="44"/>
        <v>31244334</v>
      </c>
      <c r="P73" s="128">
        <f>$H73      +$J73      +$L73      +$N73</f>
        <v>105491000</v>
      </c>
      <c r="Q73" s="129">
        <f>$I73      +$K73      +$M73      +$O73</f>
        <v>102844556</v>
      </c>
      <c r="R73" s="68">
        <f>IF(($L73      =0),0,((($N73      -$L73      )/$L73      )*100))</f>
        <v>29.745896776745106</v>
      </c>
      <c r="S73" s="69">
        <f>IF(($M73      =0),0,((($O73      -$M73      )/$M73      )*100))</f>
        <v>53.300874429752255</v>
      </c>
      <c r="T73" s="68">
        <f>IF(($E71      =0),0,(($P71      /$E71      )*100))</f>
        <v>100</v>
      </c>
      <c r="U73" s="70">
        <f>IF($E71   =0,0,($Q71   /$E71 )*100)</f>
        <v>97.491308263264159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105491000</v>
      </c>
      <c r="C74" s="130">
        <f>SUM(C71:C72)</f>
        <v>0</v>
      </c>
      <c r="D74" s="130"/>
      <c r="E74" s="130">
        <f>$B74      +$C74      +$D74</f>
        <v>105491000</v>
      </c>
      <c r="F74" s="131">
        <f t="shared" ref="F74:O74" si="45">SUM(F71:F72)</f>
        <v>105491000</v>
      </c>
      <c r="G74" s="132">
        <f t="shared" si="45"/>
        <v>105491000</v>
      </c>
      <c r="H74" s="131">
        <f t="shared" si="45"/>
        <v>30135000</v>
      </c>
      <c r="I74" s="132">
        <f t="shared" si="45"/>
        <v>24745304</v>
      </c>
      <c r="J74" s="131">
        <f t="shared" si="45"/>
        <v>28883000</v>
      </c>
      <c r="K74" s="132">
        <f t="shared" si="45"/>
        <v>26473864</v>
      </c>
      <c r="L74" s="131">
        <f t="shared" si="45"/>
        <v>20228000</v>
      </c>
      <c r="M74" s="132">
        <f t="shared" si="45"/>
        <v>20381054</v>
      </c>
      <c r="N74" s="131">
        <f t="shared" si="45"/>
        <v>26245000</v>
      </c>
      <c r="O74" s="132">
        <f t="shared" si="45"/>
        <v>31244334</v>
      </c>
      <c r="P74" s="131">
        <f>$H74      +$J74      +$L74      +$N74</f>
        <v>105491000</v>
      </c>
      <c r="Q74" s="132">
        <f>$I74      +$K74      +$M74      +$O74</f>
        <v>102844556</v>
      </c>
      <c r="R74" s="72">
        <f>IF(($L74      =0),0,((($N74      -$L74      )/$L74      )*100))</f>
        <v>29.745896776745106</v>
      </c>
      <c r="S74" s="73">
        <f>IF(($M74      =0),0,((($O74      -$M74      )/$M74      )*100))</f>
        <v>53.300874429752255</v>
      </c>
      <c r="T74" s="72">
        <f>IF(($E71      =0),0,(($P71      /$E71      )*100))</f>
        <v>100</v>
      </c>
      <c r="U74" s="76">
        <f>IF($E71   =0,0,($Q71   /$E71 )*100)</f>
        <v>97.491308263264159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439332000</v>
      </c>
      <c r="C75" s="130">
        <f>SUM(C9:C16,C19:C25,C28:C31,C34,C37:C41,C44:C54,C57:C60,C63:C67,C71:C72)</f>
        <v>1509000</v>
      </c>
      <c r="D75" s="130"/>
      <c r="E75" s="130">
        <f>$B75      +$C75      +$D75</f>
        <v>440841000</v>
      </c>
      <c r="F75" s="131">
        <f t="shared" ref="F75:O75" si="46">SUM(F9:F16,F19:F25,F28:F31,F34,F37:F41,F44:F54,F57:F60,F63:F67,F71:F72)</f>
        <v>439332000</v>
      </c>
      <c r="G75" s="132">
        <f t="shared" si="46"/>
        <v>389997000</v>
      </c>
      <c r="H75" s="131">
        <f t="shared" si="46"/>
        <v>89533000</v>
      </c>
      <c r="I75" s="132">
        <f t="shared" si="46"/>
        <v>91137736</v>
      </c>
      <c r="J75" s="131">
        <f t="shared" si="46"/>
        <v>69257000</v>
      </c>
      <c r="K75" s="132">
        <f t="shared" si="46"/>
        <v>94764239</v>
      </c>
      <c r="L75" s="131">
        <f t="shared" si="46"/>
        <v>114724000</v>
      </c>
      <c r="M75" s="132">
        <f t="shared" si="46"/>
        <v>76540058</v>
      </c>
      <c r="N75" s="131">
        <f t="shared" si="46"/>
        <v>105549000</v>
      </c>
      <c r="O75" s="132">
        <f t="shared" si="46"/>
        <v>88691490</v>
      </c>
      <c r="P75" s="131">
        <f>$H75      +$J75      +$L75      +$N75</f>
        <v>379063000</v>
      </c>
      <c r="Q75" s="132">
        <f>$I75      +$K75      +$M75      +$O75</f>
        <v>351133523</v>
      </c>
      <c r="R75" s="72">
        <f>IF(($L75      =0),0,((($N75      -$L75      )/$L75      )*100))</f>
        <v>-7.9974547609915971</v>
      </c>
      <c r="S75" s="73">
        <f>IF(($M75      =0),0,((($O75      -$M75      )/$M75      )*100))</f>
        <v>15.875911669677595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87.141520516233456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80.720906810851574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X2xWDxN1Noa8YNVw2aEhnBIqggMGLSAoyE7mnw/CttgG5WM/+yAAK7W/w++QU4r9n6X+inK/z/qa+jEiGcTkQ==" saltValue="9y5S83eNZy2YDzUR6QPQ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104000</v>
      </c>
      <c r="I10" s="120"/>
      <c r="J10" s="119">
        <v>2488000</v>
      </c>
      <c r="K10" s="120"/>
      <c r="L10" s="119">
        <v>53000</v>
      </c>
      <c r="M10" s="120"/>
      <c r="N10" s="119">
        <v>51000</v>
      </c>
      <c r="O10" s="120"/>
      <c r="P10" s="119">
        <f t="shared" ref="P10:P17" si="1">$H10      +$J10      +$L10      +$N10</f>
        <v>2696000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-3.7735849056603774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70.94736842105263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3800000</v>
      </c>
      <c r="H17" s="122">
        <f t="shared" si="7"/>
        <v>104000</v>
      </c>
      <c r="I17" s="123">
        <f t="shared" si="7"/>
        <v>0</v>
      </c>
      <c r="J17" s="122">
        <f t="shared" si="7"/>
        <v>2488000</v>
      </c>
      <c r="K17" s="123">
        <f t="shared" si="7"/>
        <v>0</v>
      </c>
      <c r="L17" s="122">
        <f t="shared" si="7"/>
        <v>53000</v>
      </c>
      <c r="M17" s="123">
        <f t="shared" si="7"/>
        <v>0</v>
      </c>
      <c r="N17" s="122">
        <f t="shared" si="7"/>
        <v>51000</v>
      </c>
      <c r="O17" s="123">
        <f t="shared" si="7"/>
        <v>0</v>
      </c>
      <c r="P17" s="122">
        <f t="shared" si="1"/>
        <v>2696000</v>
      </c>
      <c r="Q17" s="123">
        <f t="shared" si="2"/>
        <v>0</v>
      </c>
      <c r="R17" s="63">
        <f t="shared" si="3"/>
        <v>-3.7735849056603774</v>
      </c>
      <c r="S17" s="64">
        <f t="shared" si="4"/>
        <v>0</v>
      </c>
      <c r="T17" s="63">
        <f>IF((SUM($E9:$E14))=0,0,(P17/(SUM($E9:$E14))*100))</f>
        <v>70.94736842105263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9141000</v>
      </c>
      <c r="W22" s="120">
        <v>8104000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9141000</v>
      </c>
      <c r="W26" s="123">
        <f>SUM(W19:W25)</f>
        <v>8104000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1930000</v>
      </c>
      <c r="C34" s="118"/>
      <c r="D34" s="118"/>
      <c r="E34" s="118">
        <f>$B34      +$C34      +$D34</f>
        <v>1930000</v>
      </c>
      <c r="F34" s="119">
        <v>1930000</v>
      </c>
      <c r="G34" s="120">
        <v>1352000</v>
      </c>
      <c r="H34" s="119"/>
      <c r="I34" s="120"/>
      <c r="J34" s="119"/>
      <c r="K34" s="120"/>
      <c r="L34" s="119">
        <v>1304000</v>
      </c>
      <c r="M34" s="120"/>
      <c r="N34" s="119"/>
      <c r="O34" s="120"/>
      <c r="P34" s="119">
        <f>$H34      +$J34      +$L34      +$N34</f>
        <v>1304000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67.564766839378237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1930000</v>
      </c>
      <c r="C35" s="121">
        <f>C34</f>
        <v>0</v>
      </c>
      <c r="D35" s="121"/>
      <c r="E35" s="121">
        <f>$B35      +$C35      +$D35</f>
        <v>1930000</v>
      </c>
      <c r="F35" s="122">
        <f t="shared" ref="F35:O35" si="17">F34</f>
        <v>1930000</v>
      </c>
      <c r="G35" s="123">
        <f t="shared" si="17"/>
        <v>1352000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1304000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1304000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67.564766839378237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2691000</v>
      </c>
      <c r="C37" s="118"/>
      <c r="D37" s="118"/>
      <c r="E37" s="118">
        <f t="shared" ref="E37:E42" si="18">$B37      +$C37      +$D37</f>
        <v>2691000</v>
      </c>
      <c r="F37" s="119">
        <v>2691000</v>
      </c>
      <c r="G37" s="120">
        <v>2691000</v>
      </c>
      <c r="H37" s="119">
        <v>157000</v>
      </c>
      <c r="I37" s="120"/>
      <c r="J37" s="119">
        <v>1591000</v>
      </c>
      <c r="K37" s="120"/>
      <c r="L37" s="119"/>
      <c r="M37" s="120"/>
      <c r="N37" s="119">
        <v>943000</v>
      </c>
      <c r="O37" s="120"/>
      <c r="P37" s="119">
        <f t="shared" ref="P37:P42" si="19">$H37      +$J37      +$L37      +$N37</f>
        <v>2691000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4498000</v>
      </c>
      <c r="C38" s="118">
        <v>470000</v>
      </c>
      <c r="D38" s="118"/>
      <c r="E38" s="118">
        <f t="shared" si="18"/>
        <v>4968000</v>
      </c>
      <c r="F38" s="119">
        <v>4498000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2400000</v>
      </c>
      <c r="K40" s="120"/>
      <c r="L40" s="119">
        <v>30000</v>
      </c>
      <c r="M40" s="120"/>
      <c r="N40" s="119">
        <v>1570000</v>
      </c>
      <c r="O40" s="120"/>
      <c r="P40" s="119">
        <f t="shared" si="19"/>
        <v>4000000</v>
      </c>
      <c r="Q40" s="120">
        <f t="shared" si="20"/>
        <v>0</v>
      </c>
      <c r="R40" s="59">
        <f t="shared" si="21"/>
        <v>5133.3333333333339</v>
      </c>
      <c r="S40" s="60">
        <f t="shared" si="22"/>
        <v>0</v>
      </c>
      <c r="T40" s="59">
        <f t="shared" si="23"/>
        <v>100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11189000</v>
      </c>
      <c r="C42" s="121">
        <f>SUM(C37:C41)</f>
        <v>470000</v>
      </c>
      <c r="D42" s="121"/>
      <c r="E42" s="121">
        <f t="shared" si="18"/>
        <v>11659000</v>
      </c>
      <c r="F42" s="122">
        <f t="shared" ref="F42:O42" si="25">SUM(F37:F41)</f>
        <v>11189000</v>
      </c>
      <c r="G42" s="123">
        <f t="shared" si="25"/>
        <v>6691000</v>
      </c>
      <c r="H42" s="122">
        <f t="shared" si="25"/>
        <v>157000</v>
      </c>
      <c r="I42" s="123">
        <f t="shared" si="25"/>
        <v>0</v>
      </c>
      <c r="J42" s="122">
        <f t="shared" si="25"/>
        <v>3991000</v>
      </c>
      <c r="K42" s="123">
        <f t="shared" si="25"/>
        <v>0</v>
      </c>
      <c r="L42" s="122">
        <f t="shared" si="25"/>
        <v>30000</v>
      </c>
      <c r="M42" s="123">
        <f t="shared" si="25"/>
        <v>0</v>
      </c>
      <c r="N42" s="122">
        <f t="shared" si="25"/>
        <v>2513000</v>
      </c>
      <c r="O42" s="123">
        <f t="shared" si="25"/>
        <v>0</v>
      </c>
      <c r="P42" s="122">
        <f t="shared" si="19"/>
        <v>6691000</v>
      </c>
      <c r="Q42" s="123">
        <f t="shared" si="20"/>
        <v>0</v>
      </c>
      <c r="R42" s="63">
        <f t="shared" si="21"/>
        <v>8276.6666666666661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50000000</v>
      </c>
      <c r="C45" s="118"/>
      <c r="D45" s="118"/>
      <c r="E45" s="118">
        <f t="shared" si="26"/>
        <v>50000000</v>
      </c>
      <c r="F45" s="119">
        <v>50000000</v>
      </c>
      <c r="G45" s="120">
        <v>50000000</v>
      </c>
      <c r="H45" s="119">
        <v>16406000</v>
      </c>
      <c r="I45" s="120"/>
      <c r="J45" s="119">
        <v>19929000</v>
      </c>
      <c r="K45" s="120"/>
      <c r="L45" s="119">
        <v>13665000</v>
      </c>
      <c r="M45" s="120"/>
      <c r="N45" s="119"/>
      <c r="O45" s="120">
        <v>100000000</v>
      </c>
      <c r="P45" s="119">
        <f t="shared" si="27"/>
        <v>50000000</v>
      </c>
      <c r="Q45" s="120">
        <f t="shared" si="28"/>
        <v>100000000</v>
      </c>
      <c r="R45" s="59">
        <f t="shared" si="29"/>
        <v>-100</v>
      </c>
      <c r="S45" s="60">
        <f t="shared" si="30"/>
        <v>0</v>
      </c>
      <c r="T45" s="59">
        <f t="shared" si="31"/>
        <v>100</v>
      </c>
      <c r="U45" s="61">
        <f t="shared" si="32"/>
        <v>200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45000000</v>
      </c>
      <c r="C53" s="118"/>
      <c r="D53" s="118"/>
      <c r="E53" s="118">
        <f t="shared" si="26"/>
        <v>45000000</v>
      </c>
      <c r="F53" s="119">
        <v>45000000</v>
      </c>
      <c r="G53" s="120">
        <v>45000000</v>
      </c>
      <c r="H53" s="119">
        <v>7715000</v>
      </c>
      <c r="I53" s="120"/>
      <c r="J53" s="119">
        <v>18541000</v>
      </c>
      <c r="K53" s="120"/>
      <c r="L53" s="119">
        <v>8008000</v>
      </c>
      <c r="M53" s="120"/>
      <c r="N53" s="119">
        <v>10736000</v>
      </c>
      <c r="O53" s="120"/>
      <c r="P53" s="119">
        <f t="shared" si="27"/>
        <v>45000000</v>
      </c>
      <c r="Q53" s="120">
        <f t="shared" si="28"/>
        <v>0</v>
      </c>
      <c r="R53" s="59">
        <f t="shared" si="29"/>
        <v>34.065934065934066</v>
      </c>
      <c r="S53" s="60">
        <f t="shared" si="30"/>
        <v>0</v>
      </c>
      <c r="T53" s="59">
        <f t="shared" si="31"/>
        <v>100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95000000</v>
      </c>
      <c r="C55" s="121">
        <f>SUM(C44:C54)</f>
        <v>0</v>
      </c>
      <c r="D55" s="121"/>
      <c r="E55" s="121">
        <f t="shared" si="26"/>
        <v>95000000</v>
      </c>
      <c r="F55" s="122">
        <f t="shared" ref="F55:O55" si="33">SUM(F44:F54)</f>
        <v>95000000</v>
      </c>
      <c r="G55" s="123">
        <f t="shared" si="33"/>
        <v>95000000</v>
      </c>
      <c r="H55" s="122">
        <f t="shared" si="33"/>
        <v>24121000</v>
      </c>
      <c r="I55" s="123">
        <f t="shared" si="33"/>
        <v>0</v>
      </c>
      <c r="J55" s="122">
        <f t="shared" si="33"/>
        <v>38470000</v>
      </c>
      <c r="K55" s="123">
        <f t="shared" si="33"/>
        <v>0</v>
      </c>
      <c r="L55" s="122">
        <f t="shared" si="33"/>
        <v>21673000</v>
      </c>
      <c r="M55" s="123">
        <f t="shared" si="33"/>
        <v>0</v>
      </c>
      <c r="N55" s="122">
        <f t="shared" si="33"/>
        <v>10736000</v>
      </c>
      <c r="O55" s="123">
        <f t="shared" si="33"/>
        <v>100000000</v>
      </c>
      <c r="P55" s="122">
        <f t="shared" si="27"/>
        <v>95000000</v>
      </c>
      <c r="Q55" s="123">
        <f t="shared" si="28"/>
        <v>100000000</v>
      </c>
      <c r="R55" s="63">
        <f t="shared" si="29"/>
        <v>-50.463710607668531</v>
      </c>
      <c r="S55" s="64">
        <f t="shared" si="30"/>
        <v>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105.26315789473684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111919000</v>
      </c>
      <c r="C69" s="130">
        <f>SUM(C9:C16,C19:C25,C28:C31,C34,C37:C41,C44:C54,C57:C60,C63:C67)</f>
        <v>470000</v>
      </c>
      <c r="D69" s="130"/>
      <c r="E69" s="130">
        <f t="shared" si="35"/>
        <v>112389000</v>
      </c>
      <c r="F69" s="131">
        <f t="shared" ref="F69:O69" si="43">SUM(F9:F16,F19:F25,F28:F31,F34,F37:F41,F44:F54,F57:F60,F63:F67)</f>
        <v>111919000</v>
      </c>
      <c r="G69" s="132">
        <f t="shared" si="43"/>
        <v>106843000</v>
      </c>
      <c r="H69" s="131">
        <f t="shared" si="43"/>
        <v>24382000</v>
      </c>
      <c r="I69" s="132">
        <f t="shared" si="43"/>
        <v>0</v>
      </c>
      <c r="J69" s="131">
        <f t="shared" si="43"/>
        <v>44949000</v>
      </c>
      <c r="K69" s="132">
        <f t="shared" si="43"/>
        <v>0</v>
      </c>
      <c r="L69" s="131">
        <f t="shared" si="43"/>
        <v>23060000</v>
      </c>
      <c r="M69" s="132">
        <f t="shared" si="43"/>
        <v>0</v>
      </c>
      <c r="N69" s="131">
        <f t="shared" si="43"/>
        <v>13300000</v>
      </c>
      <c r="O69" s="132">
        <f t="shared" si="43"/>
        <v>100000000</v>
      </c>
      <c r="P69" s="131">
        <f t="shared" si="36"/>
        <v>105691000</v>
      </c>
      <c r="Q69" s="132">
        <f t="shared" si="37"/>
        <v>100000000</v>
      </c>
      <c r="R69" s="72">
        <f t="shared" si="38"/>
        <v>-42.32437120555074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98.389514154588014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93.091667364854175</v>
      </c>
      <c r="V69" s="131">
        <f>SUM(V9:V16,V19:V25,V28:V31,V34,V37:V41,V44:V54,V57:V60,V63:V67)</f>
        <v>9141000</v>
      </c>
      <c r="W69" s="132">
        <f>SUM(W9:W16,W19:W25,W28:W31,W34,W37:W41,W44:W54,W57:W60,W63:W67)</f>
        <v>8104000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63581000</v>
      </c>
      <c r="C71" s="118"/>
      <c r="D71" s="118"/>
      <c r="E71" s="118">
        <f>$B71      +$C71      +$D71</f>
        <v>63581000</v>
      </c>
      <c r="F71" s="119">
        <v>63581000</v>
      </c>
      <c r="G71" s="120">
        <v>63581000</v>
      </c>
      <c r="H71" s="119">
        <v>21273000</v>
      </c>
      <c r="I71" s="120"/>
      <c r="J71" s="119">
        <v>18382000</v>
      </c>
      <c r="K71" s="120"/>
      <c r="L71" s="119">
        <v>7342000</v>
      </c>
      <c r="M71" s="120"/>
      <c r="N71" s="119">
        <v>16584000</v>
      </c>
      <c r="O71" s="120">
        <v>3179056</v>
      </c>
      <c r="P71" s="119">
        <f>$H71      +$J71      +$L71      +$N71</f>
        <v>63581000</v>
      </c>
      <c r="Q71" s="120">
        <f>$I71      +$K71      +$M71      +$O71</f>
        <v>3179056</v>
      </c>
      <c r="R71" s="59">
        <f>IF(($L71      =0),0,((($N71      -$L71      )/$L71      )*100))</f>
        <v>125.8785072187415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5.0000094367814283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63581000</v>
      </c>
      <c r="C73" s="127">
        <f>SUM(C71:C72)</f>
        <v>0</v>
      </c>
      <c r="D73" s="127"/>
      <c r="E73" s="127">
        <f>$B73      +$C73      +$D73</f>
        <v>63581000</v>
      </c>
      <c r="F73" s="128">
        <f t="shared" ref="F73:O73" si="44">SUM(F71:F72)</f>
        <v>63581000</v>
      </c>
      <c r="G73" s="129">
        <f t="shared" si="44"/>
        <v>63581000</v>
      </c>
      <c r="H73" s="128">
        <f t="shared" si="44"/>
        <v>21273000</v>
      </c>
      <c r="I73" s="129">
        <f t="shared" si="44"/>
        <v>0</v>
      </c>
      <c r="J73" s="128">
        <f t="shared" si="44"/>
        <v>18382000</v>
      </c>
      <c r="K73" s="129">
        <f t="shared" si="44"/>
        <v>0</v>
      </c>
      <c r="L73" s="128">
        <f t="shared" si="44"/>
        <v>7342000</v>
      </c>
      <c r="M73" s="129">
        <f t="shared" si="44"/>
        <v>0</v>
      </c>
      <c r="N73" s="128">
        <f t="shared" si="44"/>
        <v>16584000</v>
      </c>
      <c r="O73" s="129">
        <f t="shared" si="44"/>
        <v>3179056</v>
      </c>
      <c r="P73" s="128">
        <f>$H73      +$J73      +$L73      +$N73</f>
        <v>63581000</v>
      </c>
      <c r="Q73" s="129">
        <f>$I73      +$K73      +$M73      +$O73</f>
        <v>3179056</v>
      </c>
      <c r="R73" s="68">
        <f>IF(($L73      =0),0,((($N73      -$L73      )/$L73      )*100))</f>
        <v>125.8785072187415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5.0000094367814283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63581000</v>
      </c>
      <c r="C74" s="130">
        <f>SUM(C71:C72)</f>
        <v>0</v>
      </c>
      <c r="D74" s="130"/>
      <c r="E74" s="130">
        <f>$B74      +$C74      +$D74</f>
        <v>63581000</v>
      </c>
      <c r="F74" s="131">
        <f t="shared" ref="F74:O74" si="45">SUM(F71:F72)</f>
        <v>63581000</v>
      </c>
      <c r="G74" s="132">
        <f t="shared" si="45"/>
        <v>63581000</v>
      </c>
      <c r="H74" s="131">
        <f t="shared" si="45"/>
        <v>21273000</v>
      </c>
      <c r="I74" s="132">
        <f t="shared" si="45"/>
        <v>0</v>
      </c>
      <c r="J74" s="131">
        <f t="shared" si="45"/>
        <v>18382000</v>
      </c>
      <c r="K74" s="132">
        <f t="shared" si="45"/>
        <v>0</v>
      </c>
      <c r="L74" s="131">
        <f t="shared" si="45"/>
        <v>7342000</v>
      </c>
      <c r="M74" s="132">
        <f t="shared" si="45"/>
        <v>0</v>
      </c>
      <c r="N74" s="131">
        <f t="shared" si="45"/>
        <v>16584000</v>
      </c>
      <c r="O74" s="132">
        <f t="shared" si="45"/>
        <v>3179056</v>
      </c>
      <c r="P74" s="131">
        <f>$H74      +$J74      +$L74      +$N74</f>
        <v>63581000</v>
      </c>
      <c r="Q74" s="132">
        <f>$I74      +$K74      +$M74      +$O74</f>
        <v>3179056</v>
      </c>
      <c r="R74" s="72">
        <f>IF(($L74      =0),0,((($N74      -$L74      )/$L74      )*100))</f>
        <v>125.8785072187415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5.0000094367814283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175500000</v>
      </c>
      <c r="C75" s="130">
        <f>SUM(C9:C16,C19:C25,C28:C31,C34,C37:C41,C44:C54,C57:C60,C63:C67,C71:C72)</f>
        <v>470000</v>
      </c>
      <c r="D75" s="130"/>
      <c r="E75" s="130">
        <f>$B75      +$C75      +$D75</f>
        <v>175970000</v>
      </c>
      <c r="F75" s="131">
        <f t="shared" ref="F75:O75" si="46">SUM(F9:F16,F19:F25,F28:F31,F34,F37:F41,F44:F54,F57:F60,F63:F67,F71:F72)</f>
        <v>175500000</v>
      </c>
      <c r="G75" s="132">
        <f t="shared" si="46"/>
        <v>170424000</v>
      </c>
      <c r="H75" s="131">
        <f t="shared" si="46"/>
        <v>45655000</v>
      </c>
      <c r="I75" s="132">
        <f t="shared" si="46"/>
        <v>0</v>
      </c>
      <c r="J75" s="131">
        <f t="shared" si="46"/>
        <v>63331000</v>
      </c>
      <c r="K75" s="132">
        <f t="shared" si="46"/>
        <v>0</v>
      </c>
      <c r="L75" s="131">
        <f t="shared" si="46"/>
        <v>30402000</v>
      </c>
      <c r="M75" s="132">
        <f t="shared" si="46"/>
        <v>0</v>
      </c>
      <c r="N75" s="131">
        <f t="shared" si="46"/>
        <v>29884000</v>
      </c>
      <c r="O75" s="132">
        <f t="shared" si="46"/>
        <v>103179056</v>
      </c>
      <c r="P75" s="131">
        <f>$H75      +$J75      +$L75      +$N75</f>
        <v>169272000</v>
      </c>
      <c r="Q75" s="132">
        <f>$I75      +$K75      +$M75      +$O75</f>
        <v>103179056</v>
      </c>
      <c r="R75" s="72">
        <f>IF(($L75      =0),0,((($N75      -$L75      )/$L75      )*100))</f>
        <v>-1.7038352739951319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98.988315926129516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60.337923533058088</v>
      </c>
      <c r="V75" s="131">
        <f>SUM(V9:V16,V19:V25,V28:V31,V34,V37:V41,V44:V54,V57:V60,V63:V67,V71:V72)</f>
        <v>9141000</v>
      </c>
      <c r="W75" s="132">
        <f>SUM(W9:W16,W19:W25,W28:W31,W34,W37:W41,W44:W54,W57:W60,W63:W67,W71:W72)</f>
        <v>8104000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3h8Ciw7HfDw/1ktPeQO5Jhr/y9I/Hg1Yk5eqo4QVM15oniiTO21vARpkoraFfRiiroWUpWD6zSkksyDbMThB1Q==" saltValue="BnScrL70IMDqOxr/rDp9j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83000</v>
      </c>
      <c r="I10" s="120"/>
      <c r="J10" s="119">
        <v>123000</v>
      </c>
      <c r="K10" s="120"/>
      <c r="L10" s="119">
        <v>74000</v>
      </c>
      <c r="M10" s="120">
        <v>231198</v>
      </c>
      <c r="N10" s="119">
        <v>2780000</v>
      </c>
      <c r="O10" s="120">
        <v>273314</v>
      </c>
      <c r="P10" s="119">
        <f t="shared" ref="P10:P17" si="1">$H10      +$J10      +$L10      +$N10</f>
        <v>3060000</v>
      </c>
      <c r="Q10" s="120">
        <f t="shared" ref="Q10:Q17" si="2">$I10      +$K10      +$M10      +$O10</f>
        <v>504512</v>
      </c>
      <c r="R10" s="59">
        <f t="shared" ref="R10:R17" si="3">IF(($L10      =0),0,((($N10      -$L10      )/$L10      )*100))</f>
        <v>3656.7567567567567</v>
      </c>
      <c r="S10" s="60">
        <f t="shared" ref="S10:S17" si="4">IF(($M10      =0),0,((($O10      -$M10      )/$M10      )*100))</f>
        <v>18.216420557271256</v>
      </c>
      <c r="T10" s="59">
        <f t="shared" ref="T10:T17" si="5">IF(($E10      =0),0,(($P10      /$E10      )*100))</f>
        <v>102</v>
      </c>
      <c r="U10" s="61">
        <f t="shared" ref="U10:U17" si="6">IF(($E10      =0),0,(($Q10      /$E10      )*100))</f>
        <v>16.817066666666665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83000</v>
      </c>
      <c r="I17" s="123">
        <f t="shared" si="7"/>
        <v>0</v>
      </c>
      <c r="J17" s="122">
        <f t="shared" si="7"/>
        <v>123000</v>
      </c>
      <c r="K17" s="123">
        <f t="shared" si="7"/>
        <v>0</v>
      </c>
      <c r="L17" s="122">
        <f t="shared" si="7"/>
        <v>74000</v>
      </c>
      <c r="M17" s="123">
        <f t="shared" si="7"/>
        <v>231198</v>
      </c>
      <c r="N17" s="122">
        <f t="shared" si="7"/>
        <v>2780000</v>
      </c>
      <c r="O17" s="123">
        <f t="shared" si="7"/>
        <v>273314</v>
      </c>
      <c r="P17" s="122">
        <f t="shared" si="1"/>
        <v>3060000</v>
      </c>
      <c r="Q17" s="123">
        <f t="shared" si="2"/>
        <v>504512</v>
      </c>
      <c r="R17" s="63">
        <f t="shared" si="3"/>
        <v>3656.7567567567567</v>
      </c>
      <c r="S17" s="64">
        <f t="shared" si="4"/>
        <v>18.216420557271256</v>
      </c>
      <c r="T17" s="63">
        <f>IF((SUM($E9:$E14))=0,0,(P17/(SUM($E9:$E14))*100))</f>
        <v>102</v>
      </c>
      <c r="U17" s="65">
        <f>IF((SUM($E9:$E14))=0,0,(Q17/(SUM($E9:$E14))*100))</f>
        <v>16.817066666666665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16968000</v>
      </c>
      <c r="C23" s="118">
        <v>50000000</v>
      </c>
      <c r="D23" s="118"/>
      <c r="E23" s="118">
        <f t="shared" si="8"/>
        <v>66968000</v>
      </c>
      <c r="F23" s="119">
        <v>66968000</v>
      </c>
      <c r="G23" s="120">
        <v>66968000</v>
      </c>
      <c r="H23" s="119">
        <v>908000</v>
      </c>
      <c r="I23" s="120"/>
      <c r="J23" s="119">
        <v>1470000</v>
      </c>
      <c r="K23" s="120"/>
      <c r="L23" s="119">
        <v>2409000</v>
      </c>
      <c r="M23" s="120">
        <v>3627178</v>
      </c>
      <c r="N23" s="119">
        <v>8541000</v>
      </c>
      <c r="O23" s="120">
        <v>5953965</v>
      </c>
      <c r="P23" s="119">
        <f t="shared" si="9"/>
        <v>13328000</v>
      </c>
      <c r="Q23" s="120">
        <f t="shared" si="10"/>
        <v>9581143</v>
      </c>
      <c r="R23" s="59">
        <f t="shared" si="11"/>
        <v>254.54545454545453</v>
      </c>
      <c r="S23" s="60">
        <f t="shared" si="12"/>
        <v>64.148685286467881</v>
      </c>
      <c r="T23" s="59">
        <f t="shared" si="13"/>
        <v>19.902042766694542</v>
      </c>
      <c r="U23" s="61">
        <f t="shared" si="14"/>
        <v>14.30704664914586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16968000</v>
      </c>
      <c r="C26" s="121">
        <f>SUM(C19:C25)</f>
        <v>50000000</v>
      </c>
      <c r="D26" s="121"/>
      <c r="E26" s="121">
        <f t="shared" si="8"/>
        <v>66968000</v>
      </c>
      <c r="F26" s="122">
        <f t="shared" ref="F26:O26" si="15">SUM(F19:F25)</f>
        <v>66968000</v>
      </c>
      <c r="G26" s="123">
        <f t="shared" si="15"/>
        <v>66968000</v>
      </c>
      <c r="H26" s="122">
        <f t="shared" si="15"/>
        <v>908000</v>
      </c>
      <c r="I26" s="123">
        <f t="shared" si="15"/>
        <v>0</v>
      </c>
      <c r="J26" s="122">
        <f t="shared" si="15"/>
        <v>1470000</v>
      </c>
      <c r="K26" s="123">
        <f t="shared" si="15"/>
        <v>0</v>
      </c>
      <c r="L26" s="122">
        <f t="shared" si="15"/>
        <v>2409000</v>
      </c>
      <c r="M26" s="123">
        <f t="shared" si="15"/>
        <v>3627178</v>
      </c>
      <c r="N26" s="122">
        <f t="shared" si="15"/>
        <v>8541000</v>
      </c>
      <c r="O26" s="123">
        <f t="shared" si="15"/>
        <v>5953965</v>
      </c>
      <c r="P26" s="122">
        <f t="shared" si="9"/>
        <v>13328000</v>
      </c>
      <c r="Q26" s="123">
        <f t="shared" si="10"/>
        <v>9581143</v>
      </c>
      <c r="R26" s="63">
        <f t="shared" si="11"/>
        <v>254.54545454545453</v>
      </c>
      <c r="S26" s="64">
        <f t="shared" si="12"/>
        <v>64.148685286467881</v>
      </c>
      <c r="T26" s="63">
        <f>IF(($E26-$E21-$E25)   =0,0,($P26   /($E26-$E21-$E25)   )*100)</f>
        <v>19.902042766694542</v>
      </c>
      <c r="U26" s="65">
        <f>IF(($E26-$E21-$E25)   =0,0,($Q26   /($E26-$E21-$E25)   )*100)</f>
        <v>14.30704664914586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2159000</v>
      </c>
      <c r="C34" s="118"/>
      <c r="D34" s="118"/>
      <c r="E34" s="118">
        <f>$B34      +$C34      +$D34</f>
        <v>2159000</v>
      </c>
      <c r="F34" s="119">
        <v>2159000</v>
      </c>
      <c r="G34" s="120">
        <v>2159000</v>
      </c>
      <c r="H34" s="119">
        <v>540000</v>
      </c>
      <c r="I34" s="120"/>
      <c r="J34" s="119">
        <v>886000</v>
      </c>
      <c r="K34" s="120"/>
      <c r="L34" s="119"/>
      <c r="M34" s="120">
        <v>2159000</v>
      </c>
      <c r="N34" s="119"/>
      <c r="O34" s="120"/>
      <c r="P34" s="119">
        <f>$H34      +$J34      +$L34      +$N34</f>
        <v>1426000</v>
      </c>
      <c r="Q34" s="120">
        <f>$I34      +$K34      +$M34      +$O34</f>
        <v>2159000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66.049096804075958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2159000</v>
      </c>
      <c r="C35" s="121">
        <f>C34</f>
        <v>0</v>
      </c>
      <c r="D35" s="121"/>
      <c r="E35" s="121">
        <f>$B35      +$C35      +$D35</f>
        <v>2159000</v>
      </c>
      <c r="F35" s="122">
        <f t="shared" ref="F35:O35" si="17">F34</f>
        <v>2159000</v>
      </c>
      <c r="G35" s="123">
        <f t="shared" si="17"/>
        <v>2159000</v>
      </c>
      <c r="H35" s="122">
        <f t="shared" si="17"/>
        <v>540000</v>
      </c>
      <c r="I35" s="123">
        <f t="shared" si="17"/>
        <v>0</v>
      </c>
      <c r="J35" s="122">
        <f t="shared" si="17"/>
        <v>886000</v>
      </c>
      <c r="K35" s="123">
        <f t="shared" si="17"/>
        <v>0</v>
      </c>
      <c r="L35" s="122">
        <f t="shared" si="17"/>
        <v>0</v>
      </c>
      <c r="M35" s="123">
        <f t="shared" si="17"/>
        <v>2159000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1426000</v>
      </c>
      <c r="Q35" s="123">
        <f>$I35      +$K35      +$M35      +$O35</f>
        <v>2159000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66.049096804075958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10000000</v>
      </c>
      <c r="C37" s="118"/>
      <c r="D37" s="118"/>
      <c r="E37" s="118">
        <f t="shared" ref="E37:E42" si="18">$B37      +$C37      +$D37</f>
        <v>10000000</v>
      </c>
      <c r="F37" s="119">
        <v>10000000</v>
      </c>
      <c r="G37" s="120">
        <v>10000000</v>
      </c>
      <c r="H37" s="119">
        <v>1491000</v>
      </c>
      <c r="I37" s="120"/>
      <c r="J37" s="119">
        <v>4017000</v>
      </c>
      <c r="K37" s="120"/>
      <c r="L37" s="119">
        <v>2066000</v>
      </c>
      <c r="M37" s="120"/>
      <c r="N37" s="119">
        <v>1678000</v>
      </c>
      <c r="O37" s="120"/>
      <c r="P37" s="119">
        <f t="shared" ref="P37:P42" si="19">$H37      +$J37      +$L37      +$N37</f>
        <v>9252000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-18.780251694094868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92.52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7698000</v>
      </c>
      <c r="C38" s="118">
        <v>4768000</v>
      </c>
      <c r="D38" s="118"/>
      <c r="E38" s="118">
        <f t="shared" si="18"/>
        <v>12466000</v>
      </c>
      <c r="F38" s="119">
        <v>7698000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2400000</v>
      </c>
      <c r="K40" s="120"/>
      <c r="L40" s="119">
        <v>219000</v>
      </c>
      <c r="M40" s="120">
        <v>3779801</v>
      </c>
      <c r="N40" s="119"/>
      <c r="O40" s="120">
        <v>219099</v>
      </c>
      <c r="P40" s="119">
        <f t="shared" si="19"/>
        <v>2619000</v>
      </c>
      <c r="Q40" s="120">
        <f t="shared" si="20"/>
        <v>3998900</v>
      </c>
      <c r="R40" s="59">
        <f t="shared" si="21"/>
        <v>-100</v>
      </c>
      <c r="S40" s="60">
        <f t="shared" si="22"/>
        <v>-94.203424995125403</v>
      </c>
      <c r="T40" s="59">
        <f t="shared" si="23"/>
        <v>65.475000000000009</v>
      </c>
      <c r="U40" s="61">
        <f t="shared" si="24"/>
        <v>99.972499999999997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21698000</v>
      </c>
      <c r="C42" s="121">
        <f>SUM(C37:C41)</f>
        <v>4768000</v>
      </c>
      <c r="D42" s="121"/>
      <c r="E42" s="121">
        <f t="shared" si="18"/>
        <v>26466000</v>
      </c>
      <c r="F42" s="122">
        <f t="shared" ref="F42:O42" si="25">SUM(F37:F41)</f>
        <v>21698000</v>
      </c>
      <c r="G42" s="123">
        <f t="shared" si="25"/>
        <v>14000000</v>
      </c>
      <c r="H42" s="122">
        <f t="shared" si="25"/>
        <v>1491000</v>
      </c>
      <c r="I42" s="123">
        <f t="shared" si="25"/>
        <v>0</v>
      </c>
      <c r="J42" s="122">
        <f t="shared" si="25"/>
        <v>6417000</v>
      </c>
      <c r="K42" s="123">
        <f t="shared" si="25"/>
        <v>0</v>
      </c>
      <c r="L42" s="122">
        <f t="shared" si="25"/>
        <v>2285000</v>
      </c>
      <c r="M42" s="123">
        <f t="shared" si="25"/>
        <v>3779801</v>
      </c>
      <c r="N42" s="122">
        <f t="shared" si="25"/>
        <v>1678000</v>
      </c>
      <c r="O42" s="123">
        <f t="shared" si="25"/>
        <v>219099</v>
      </c>
      <c r="P42" s="122">
        <f t="shared" si="19"/>
        <v>11871000</v>
      </c>
      <c r="Q42" s="123">
        <f t="shared" si="20"/>
        <v>3998900</v>
      </c>
      <c r="R42" s="63">
        <f t="shared" si="21"/>
        <v>-26.564551422319475</v>
      </c>
      <c r="S42" s="64">
        <f t="shared" si="22"/>
        <v>-94.203424995125403</v>
      </c>
      <c r="T42" s="63">
        <f>IF((+$E37+$E40) =0,0,(P42   /(+$E37+$E40) )*100)</f>
        <v>84.792857142857144</v>
      </c>
      <c r="U42" s="65">
        <f>IF((+$E37+$E40) =0,0,(Q42   /(+$E37+$E40) )*100)</f>
        <v>28.563571428571429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100000000</v>
      </c>
      <c r="C46" s="118"/>
      <c r="D46" s="118"/>
      <c r="E46" s="118">
        <f t="shared" si="26"/>
        <v>100000000</v>
      </c>
      <c r="F46" s="119">
        <v>100000000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23248000</v>
      </c>
      <c r="C53" s="118"/>
      <c r="D53" s="118"/>
      <c r="E53" s="118">
        <f t="shared" si="26"/>
        <v>23248000</v>
      </c>
      <c r="F53" s="119">
        <v>23248000</v>
      </c>
      <c r="G53" s="120">
        <v>23248000</v>
      </c>
      <c r="H53" s="119">
        <v>5248000</v>
      </c>
      <c r="I53" s="120"/>
      <c r="J53" s="119">
        <v>5364000</v>
      </c>
      <c r="K53" s="120"/>
      <c r="L53" s="119">
        <v>3915000</v>
      </c>
      <c r="M53" s="120"/>
      <c r="N53" s="119">
        <v>8721000</v>
      </c>
      <c r="O53" s="120">
        <v>14509668</v>
      </c>
      <c r="P53" s="119">
        <f t="shared" si="27"/>
        <v>23248000</v>
      </c>
      <c r="Q53" s="120">
        <f t="shared" si="28"/>
        <v>14509668</v>
      </c>
      <c r="R53" s="59">
        <f t="shared" si="29"/>
        <v>122.75862068965517</v>
      </c>
      <c r="S53" s="60">
        <f t="shared" si="30"/>
        <v>0</v>
      </c>
      <c r="T53" s="59">
        <f t="shared" si="31"/>
        <v>100</v>
      </c>
      <c r="U53" s="61">
        <f t="shared" si="32"/>
        <v>62.412543014452858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50000000</v>
      </c>
      <c r="C54" s="118"/>
      <c r="D54" s="118"/>
      <c r="E54" s="118">
        <f t="shared" si="26"/>
        <v>50000000</v>
      </c>
      <c r="F54" s="119">
        <v>50000000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173248000</v>
      </c>
      <c r="C55" s="121">
        <f>SUM(C44:C54)</f>
        <v>0</v>
      </c>
      <c r="D55" s="121"/>
      <c r="E55" s="121">
        <f t="shared" si="26"/>
        <v>173248000</v>
      </c>
      <c r="F55" s="122">
        <f t="shared" ref="F55:O55" si="33">SUM(F44:F54)</f>
        <v>173248000</v>
      </c>
      <c r="G55" s="123">
        <f t="shared" si="33"/>
        <v>23248000</v>
      </c>
      <c r="H55" s="122">
        <f t="shared" si="33"/>
        <v>5248000</v>
      </c>
      <c r="I55" s="123">
        <f t="shared" si="33"/>
        <v>0</v>
      </c>
      <c r="J55" s="122">
        <f t="shared" si="33"/>
        <v>5364000</v>
      </c>
      <c r="K55" s="123">
        <f t="shared" si="33"/>
        <v>0</v>
      </c>
      <c r="L55" s="122">
        <f t="shared" si="33"/>
        <v>3915000</v>
      </c>
      <c r="M55" s="123">
        <f t="shared" si="33"/>
        <v>0</v>
      </c>
      <c r="N55" s="122">
        <f t="shared" si="33"/>
        <v>8721000</v>
      </c>
      <c r="O55" s="123">
        <f t="shared" si="33"/>
        <v>14509668</v>
      </c>
      <c r="P55" s="122">
        <f t="shared" si="27"/>
        <v>23248000</v>
      </c>
      <c r="Q55" s="123">
        <f t="shared" si="28"/>
        <v>14509668</v>
      </c>
      <c r="R55" s="63">
        <f t="shared" si="29"/>
        <v>122.75862068965517</v>
      </c>
      <c r="S55" s="64">
        <f t="shared" si="30"/>
        <v>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62.412543014452858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217073000</v>
      </c>
      <c r="C69" s="130">
        <f>SUM(C9:C16,C19:C25,C28:C31,C34,C37:C41,C44:C54,C57:C60,C63:C67)</f>
        <v>54768000</v>
      </c>
      <c r="D69" s="130"/>
      <c r="E69" s="130">
        <f t="shared" si="35"/>
        <v>271841000</v>
      </c>
      <c r="F69" s="131">
        <f t="shared" ref="F69:O69" si="43">SUM(F9:F16,F19:F25,F28:F31,F34,F37:F41,F44:F54,F57:F60,F63:F67)</f>
        <v>267073000</v>
      </c>
      <c r="G69" s="132">
        <f t="shared" si="43"/>
        <v>109375000</v>
      </c>
      <c r="H69" s="131">
        <f t="shared" si="43"/>
        <v>8270000</v>
      </c>
      <c r="I69" s="132">
        <f t="shared" si="43"/>
        <v>0</v>
      </c>
      <c r="J69" s="131">
        <f t="shared" si="43"/>
        <v>14260000</v>
      </c>
      <c r="K69" s="132">
        <f t="shared" si="43"/>
        <v>0</v>
      </c>
      <c r="L69" s="131">
        <f t="shared" si="43"/>
        <v>8683000</v>
      </c>
      <c r="M69" s="132">
        <f t="shared" si="43"/>
        <v>9797177</v>
      </c>
      <c r="N69" s="131">
        <f t="shared" si="43"/>
        <v>21720000</v>
      </c>
      <c r="O69" s="132">
        <f t="shared" si="43"/>
        <v>20956046</v>
      </c>
      <c r="P69" s="131">
        <f t="shared" si="36"/>
        <v>52933000</v>
      </c>
      <c r="Q69" s="132">
        <f t="shared" si="37"/>
        <v>30753223</v>
      </c>
      <c r="R69" s="72">
        <f t="shared" si="38"/>
        <v>150.14395946101578</v>
      </c>
      <c r="S69" s="73">
        <f t="shared" si="39"/>
        <v>113.89882003764961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48.395885714285711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28.117232457142855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94406000</v>
      </c>
      <c r="C71" s="118"/>
      <c r="D71" s="118"/>
      <c r="E71" s="118">
        <f>$B71      +$C71      +$D71</f>
        <v>94406000</v>
      </c>
      <c r="F71" s="119">
        <v>94406000</v>
      </c>
      <c r="G71" s="120">
        <v>94406000</v>
      </c>
      <c r="H71" s="119">
        <v>43370000</v>
      </c>
      <c r="I71" s="120"/>
      <c r="J71" s="119">
        <v>22625000</v>
      </c>
      <c r="K71" s="120"/>
      <c r="L71" s="119">
        <v>6620000</v>
      </c>
      <c r="M71" s="120">
        <v>68535196</v>
      </c>
      <c r="N71" s="119">
        <v>21791000</v>
      </c>
      <c r="O71" s="120">
        <v>8987231</v>
      </c>
      <c r="P71" s="119">
        <f>$H71      +$J71      +$L71      +$N71</f>
        <v>94406000</v>
      </c>
      <c r="Q71" s="120">
        <f>$I71      +$K71      +$M71      +$O71</f>
        <v>77522427</v>
      </c>
      <c r="R71" s="59">
        <f>IF(($L71      =0),0,((($N71      -$L71      )/$L71      )*100))</f>
        <v>229.16918429003022</v>
      </c>
      <c r="S71" s="60">
        <f>IF(($M71      =0),0,((($O71      -$M71      )/$M71      )*100))</f>
        <v>-86.886692495925743</v>
      </c>
      <c r="T71" s="59">
        <f>IF(($E71      =0),0,(($P71      /$E71      )*100))</f>
        <v>100</v>
      </c>
      <c r="U71" s="61">
        <f>IF(($E71      =0),0,(($Q71      /$E71      )*100))</f>
        <v>82.115995805351346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94406000</v>
      </c>
      <c r="C73" s="127">
        <f>SUM(C71:C72)</f>
        <v>0</v>
      </c>
      <c r="D73" s="127"/>
      <c r="E73" s="127">
        <f>$B73      +$C73      +$D73</f>
        <v>94406000</v>
      </c>
      <c r="F73" s="128">
        <f t="shared" ref="F73:O73" si="44">SUM(F71:F72)</f>
        <v>94406000</v>
      </c>
      <c r="G73" s="129">
        <f t="shared" si="44"/>
        <v>94406000</v>
      </c>
      <c r="H73" s="128">
        <f t="shared" si="44"/>
        <v>43370000</v>
      </c>
      <c r="I73" s="129">
        <f t="shared" si="44"/>
        <v>0</v>
      </c>
      <c r="J73" s="128">
        <f t="shared" si="44"/>
        <v>22625000</v>
      </c>
      <c r="K73" s="129">
        <f t="shared" si="44"/>
        <v>0</v>
      </c>
      <c r="L73" s="128">
        <f t="shared" si="44"/>
        <v>6620000</v>
      </c>
      <c r="M73" s="129">
        <f t="shared" si="44"/>
        <v>68535196</v>
      </c>
      <c r="N73" s="128">
        <f t="shared" si="44"/>
        <v>21791000</v>
      </c>
      <c r="O73" s="129">
        <f t="shared" si="44"/>
        <v>8987231</v>
      </c>
      <c r="P73" s="128">
        <f>$H73      +$J73      +$L73      +$N73</f>
        <v>94406000</v>
      </c>
      <c r="Q73" s="129">
        <f>$I73      +$K73      +$M73      +$O73</f>
        <v>77522427</v>
      </c>
      <c r="R73" s="68">
        <f>IF(($L73      =0),0,((($N73      -$L73      )/$L73      )*100))</f>
        <v>229.16918429003022</v>
      </c>
      <c r="S73" s="69">
        <f>IF(($M73      =0),0,((($O73      -$M73      )/$M73      )*100))</f>
        <v>-86.886692495925743</v>
      </c>
      <c r="T73" s="68">
        <f>IF(($E71      =0),0,(($P71      /$E71      )*100))</f>
        <v>100</v>
      </c>
      <c r="U73" s="70">
        <f>IF($E71   =0,0,($Q71   /$E71 )*100)</f>
        <v>82.115995805351346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94406000</v>
      </c>
      <c r="C74" s="130">
        <f>SUM(C71:C72)</f>
        <v>0</v>
      </c>
      <c r="D74" s="130"/>
      <c r="E74" s="130">
        <f>$B74      +$C74      +$D74</f>
        <v>94406000</v>
      </c>
      <c r="F74" s="131">
        <f t="shared" ref="F74:O74" si="45">SUM(F71:F72)</f>
        <v>94406000</v>
      </c>
      <c r="G74" s="132">
        <f t="shared" si="45"/>
        <v>94406000</v>
      </c>
      <c r="H74" s="131">
        <f t="shared" si="45"/>
        <v>43370000</v>
      </c>
      <c r="I74" s="132">
        <f t="shared" si="45"/>
        <v>0</v>
      </c>
      <c r="J74" s="131">
        <f t="shared" si="45"/>
        <v>22625000</v>
      </c>
      <c r="K74" s="132">
        <f t="shared" si="45"/>
        <v>0</v>
      </c>
      <c r="L74" s="131">
        <f t="shared" si="45"/>
        <v>6620000</v>
      </c>
      <c r="M74" s="132">
        <f t="shared" si="45"/>
        <v>68535196</v>
      </c>
      <c r="N74" s="131">
        <f t="shared" si="45"/>
        <v>21791000</v>
      </c>
      <c r="O74" s="132">
        <f t="shared" si="45"/>
        <v>8987231</v>
      </c>
      <c r="P74" s="131">
        <f>$H74      +$J74      +$L74      +$N74</f>
        <v>94406000</v>
      </c>
      <c r="Q74" s="132">
        <f>$I74      +$K74      +$M74      +$O74</f>
        <v>77522427</v>
      </c>
      <c r="R74" s="72">
        <f>IF(($L74      =0),0,((($N74      -$L74      )/$L74      )*100))</f>
        <v>229.16918429003022</v>
      </c>
      <c r="S74" s="73">
        <f>IF(($M74      =0),0,((($O74      -$M74      )/$M74      )*100))</f>
        <v>-86.886692495925743</v>
      </c>
      <c r="T74" s="72">
        <f>IF(($E71      =0),0,(($P71      /$E71      )*100))</f>
        <v>100</v>
      </c>
      <c r="U74" s="76">
        <f>IF($E71   =0,0,($Q71   /$E71 )*100)</f>
        <v>82.115995805351346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311479000</v>
      </c>
      <c r="C75" s="130">
        <f>SUM(C9:C16,C19:C25,C28:C31,C34,C37:C41,C44:C54,C57:C60,C63:C67,C71:C72)</f>
        <v>54768000</v>
      </c>
      <c r="D75" s="130"/>
      <c r="E75" s="130">
        <f>$B75      +$C75      +$D75</f>
        <v>366247000</v>
      </c>
      <c r="F75" s="131">
        <f t="shared" ref="F75:O75" si="46">SUM(F9:F16,F19:F25,F28:F31,F34,F37:F41,F44:F54,F57:F60,F63:F67,F71:F72)</f>
        <v>361479000</v>
      </c>
      <c r="G75" s="132">
        <f t="shared" si="46"/>
        <v>203781000</v>
      </c>
      <c r="H75" s="131">
        <f t="shared" si="46"/>
        <v>51640000</v>
      </c>
      <c r="I75" s="132">
        <f t="shared" si="46"/>
        <v>0</v>
      </c>
      <c r="J75" s="131">
        <f t="shared" si="46"/>
        <v>36885000</v>
      </c>
      <c r="K75" s="132">
        <f t="shared" si="46"/>
        <v>0</v>
      </c>
      <c r="L75" s="131">
        <f t="shared" si="46"/>
        <v>15303000</v>
      </c>
      <c r="M75" s="132">
        <f t="shared" si="46"/>
        <v>78332373</v>
      </c>
      <c r="N75" s="131">
        <f t="shared" si="46"/>
        <v>43511000</v>
      </c>
      <c r="O75" s="132">
        <f t="shared" si="46"/>
        <v>29943277</v>
      </c>
      <c r="P75" s="131">
        <f>$H75      +$J75      +$L75      +$N75</f>
        <v>147339000</v>
      </c>
      <c r="Q75" s="132">
        <f>$I75      +$K75      +$M75      +$O75</f>
        <v>108275650</v>
      </c>
      <c r="R75" s="72">
        <f>IF(($L75      =0),0,((($N75      -$L75      )/$L75      )*100))</f>
        <v>184.32986996013852</v>
      </c>
      <c r="S75" s="73">
        <f>IF(($M75      =0),0,((($O75      -$M75      )/$M75      )*100))</f>
        <v>-61.7740713663813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72.30261898803127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53.133339222007933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JMLRIhBAuKbgIO1XvO97eXF1LpCakP3AUICZFC7SmQwjBDeWSvVB9oJlepHpMM8Nm2ZankbBKKIJ0CYpaYszYg==" saltValue="sbHoJoBKFucE8gqD/QM3E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630000</v>
      </c>
      <c r="I10" s="120"/>
      <c r="J10" s="119">
        <v>190000</v>
      </c>
      <c r="K10" s="120"/>
      <c r="L10" s="119">
        <v>378000</v>
      </c>
      <c r="M10" s="120"/>
      <c r="N10" s="119">
        <v>1202000</v>
      </c>
      <c r="O10" s="120"/>
      <c r="P10" s="119">
        <f t="shared" ref="P10:P17" si="1">$H10      +$J10      +$L10      +$N10</f>
        <v>2400000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217.989417989418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630000</v>
      </c>
      <c r="I17" s="123">
        <f t="shared" si="7"/>
        <v>0</v>
      </c>
      <c r="J17" s="122">
        <f t="shared" si="7"/>
        <v>190000</v>
      </c>
      <c r="K17" s="123">
        <f t="shared" si="7"/>
        <v>0</v>
      </c>
      <c r="L17" s="122">
        <f t="shared" si="7"/>
        <v>378000</v>
      </c>
      <c r="M17" s="123">
        <f t="shared" si="7"/>
        <v>0</v>
      </c>
      <c r="N17" s="122">
        <f t="shared" si="7"/>
        <v>1202000</v>
      </c>
      <c r="O17" s="123">
        <f t="shared" si="7"/>
        <v>0</v>
      </c>
      <c r="P17" s="122">
        <f t="shared" si="1"/>
        <v>2400000</v>
      </c>
      <c r="Q17" s="123">
        <f t="shared" si="2"/>
        <v>0</v>
      </c>
      <c r="R17" s="63">
        <f t="shared" si="3"/>
        <v>217.989417989418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6000000</v>
      </c>
      <c r="H22" s="119"/>
      <c r="I22" s="120"/>
      <c r="J22" s="119"/>
      <c r="K22" s="120"/>
      <c r="L22" s="119"/>
      <c r="M22" s="120"/>
      <c r="N22" s="119">
        <v>124000</v>
      </c>
      <c r="O22" s="120"/>
      <c r="P22" s="119">
        <f t="shared" si="9"/>
        <v>124000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6000000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124000</v>
      </c>
      <c r="O26" s="123">
        <f t="shared" si="15"/>
        <v>0</v>
      </c>
      <c r="P26" s="122">
        <f t="shared" si="9"/>
        <v>124000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2206000</v>
      </c>
      <c r="C34" s="118"/>
      <c r="D34" s="118"/>
      <c r="E34" s="118">
        <f>$B34      +$C34      +$D34</f>
        <v>2206000</v>
      </c>
      <c r="F34" s="119">
        <v>2206000</v>
      </c>
      <c r="G34" s="120">
        <v>2206000</v>
      </c>
      <c r="H34" s="119">
        <v>552000</v>
      </c>
      <c r="I34" s="120"/>
      <c r="J34" s="119">
        <v>416000</v>
      </c>
      <c r="K34" s="120"/>
      <c r="L34" s="119">
        <v>442000</v>
      </c>
      <c r="M34" s="120"/>
      <c r="N34" s="119"/>
      <c r="O34" s="120"/>
      <c r="P34" s="119">
        <f>$H34      +$J34      +$L34      +$N34</f>
        <v>1410000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63.916591115140534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2206000</v>
      </c>
      <c r="C35" s="121">
        <f>C34</f>
        <v>0</v>
      </c>
      <c r="D35" s="121"/>
      <c r="E35" s="121">
        <f>$B35      +$C35      +$D35</f>
        <v>2206000</v>
      </c>
      <c r="F35" s="122">
        <f t="shared" ref="F35:O35" si="17">F34</f>
        <v>2206000</v>
      </c>
      <c r="G35" s="123">
        <f t="shared" si="17"/>
        <v>2206000</v>
      </c>
      <c r="H35" s="122">
        <f t="shared" si="17"/>
        <v>552000</v>
      </c>
      <c r="I35" s="123">
        <f t="shared" si="17"/>
        <v>0</v>
      </c>
      <c r="J35" s="122">
        <f t="shared" si="17"/>
        <v>416000</v>
      </c>
      <c r="K35" s="123">
        <f t="shared" si="17"/>
        <v>0</v>
      </c>
      <c r="L35" s="122">
        <f t="shared" si="17"/>
        <v>442000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1410000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63.916591115140534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>
        <v>6068000</v>
      </c>
      <c r="W37" s="120" t="s">
        <v>36</v>
      </c>
    </row>
    <row r="38" spans="1:23" ht="12.95" customHeight="1" x14ac:dyDescent="0.2">
      <c r="A38" s="58" t="s">
        <v>62</v>
      </c>
      <c r="B38" s="118">
        <v>4070000</v>
      </c>
      <c r="C38" s="118">
        <v>3466000</v>
      </c>
      <c r="D38" s="118"/>
      <c r="E38" s="118">
        <f t="shared" si="18"/>
        <v>7536000</v>
      </c>
      <c r="F38" s="119">
        <v>4070000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4070000</v>
      </c>
      <c r="C42" s="121">
        <f>SUM(C37:C41)</f>
        <v>3466000</v>
      </c>
      <c r="D42" s="121"/>
      <c r="E42" s="121">
        <f t="shared" si="18"/>
        <v>7536000</v>
      </c>
      <c r="F42" s="122">
        <f t="shared" ref="F42:O42" si="25">SUM(F37:F41)</f>
        <v>4070000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>
        <f>SUM(V37:V41)</f>
        <v>6068000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38935000</v>
      </c>
      <c r="C53" s="118"/>
      <c r="D53" s="118"/>
      <c r="E53" s="118">
        <f t="shared" si="26"/>
        <v>38935000</v>
      </c>
      <c r="F53" s="119">
        <v>38935000</v>
      </c>
      <c r="G53" s="120">
        <v>38935000</v>
      </c>
      <c r="H53" s="119">
        <v>4232000</v>
      </c>
      <c r="I53" s="120"/>
      <c r="J53" s="119">
        <v>9827000</v>
      </c>
      <c r="K53" s="120"/>
      <c r="L53" s="119">
        <v>17587000</v>
      </c>
      <c r="M53" s="120"/>
      <c r="N53" s="119">
        <v>7289000</v>
      </c>
      <c r="O53" s="120"/>
      <c r="P53" s="119">
        <f t="shared" si="27"/>
        <v>38935000</v>
      </c>
      <c r="Q53" s="120">
        <f t="shared" si="28"/>
        <v>0</v>
      </c>
      <c r="R53" s="59">
        <f t="shared" si="29"/>
        <v>-58.554614203673175</v>
      </c>
      <c r="S53" s="60">
        <f t="shared" si="30"/>
        <v>0</v>
      </c>
      <c r="T53" s="59">
        <f t="shared" si="31"/>
        <v>100</v>
      </c>
      <c r="U53" s="61">
        <f t="shared" si="32"/>
        <v>0</v>
      </c>
      <c r="V53" s="119">
        <v>5542000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38935000</v>
      </c>
      <c r="C55" s="121">
        <f>SUM(C44:C54)</f>
        <v>0</v>
      </c>
      <c r="D55" s="121"/>
      <c r="E55" s="121">
        <f t="shared" si="26"/>
        <v>38935000</v>
      </c>
      <c r="F55" s="122">
        <f t="shared" ref="F55:O55" si="33">SUM(F44:F54)</f>
        <v>38935000</v>
      </c>
      <c r="G55" s="123">
        <f t="shared" si="33"/>
        <v>38935000</v>
      </c>
      <c r="H55" s="122">
        <f t="shared" si="33"/>
        <v>4232000</v>
      </c>
      <c r="I55" s="123">
        <f t="shared" si="33"/>
        <v>0</v>
      </c>
      <c r="J55" s="122">
        <f t="shared" si="33"/>
        <v>9827000</v>
      </c>
      <c r="K55" s="123">
        <f t="shared" si="33"/>
        <v>0</v>
      </c>
      <c r="L55" s="122">
        <f t="shared" si="33"/>
        <v>17587000</v>
      </c>
      <c r="M55" s="123">
        <f t="shared" si="33"/>
        <v>0</v>
      </c>
      <c r="N55" s="122">
        <f t="shared" si="33"/>
        <v>7289000</v>
      </c>
      <c r="O55" s="123">
        <f t="shared" si="33"/>
        <v>0</v>
      </c>
      <c r="P55" s="122">
        <f t="shared" si="27"/>
        <v>38935000</v>
      </c>
      <c r="Q55" s="123">
        <f t="shared" si="28"/>
        <v>0</v>
      </c>
      <c r="R55" s="63">
        <f t="shared" si="29"/>
        <v>-58.554614203673175</v>
      </c>
      <c r="S55" s="64">
        <f t="shared" si="30"/>
        <v>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0</v>
      </c>
      <c r="V55" s="122">
        <f>SUM(V44:V54)</f>
        <v>5542000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47611000</v>
      </c>
      <c r="C69" s="130">
        <f>SUM(C9:C16,C19:C25,C28:C31,C34,C37:C41,C44:C54,C57:C60,C63:C67)</f>
        <v>3466000</v>
      </c>
      <c r="D69" s="130"/>
      <c r="E69" s="130">
        <f t="shared" si="35"/>
        <v>51077000</v>
      </c>
      <c r="F69" s="131">
        <f t="shared" ref="F69:O69" si="43">SUM(F9:F16,F19:F25,F28:F31,F34,F37:F41,F44:F54,F57:F60,F63:F67)</f>
        <v>47611000</v>
      </c>
      <c r="G69" s="132">
        <f t="shared" si="43"/>
        <v>49541000</v>
      </c>
      <c r="H69" s="131">
        <f t="shared" si="43"/>
        <v>5414000</v>
      </c>
      <c r="I69" s="132">
        <f t="shared" si="43"/>
        <v>0</v>
      </c>
      <c r="J69" s="131">
        <f t="shared" si="43"/>
        <v>10433000</v>
      </c>
      <c r="K69" s="132">
        <f t="shared" si="43"/>
        <v>0</v>
      </c>
      <c r="L69" s="131">
        <f t="shared" si="43"/>
        <v>18407000</v>
      </c>
      <c r="M69" s="132">
        <f t="shared" si="43"/>
        <v>0</v>
      </c>
      <c r="N69" s="131">
        <f t="shared" si="43"/>
        <v>8615000</v>
      </c>
      <c r="O69" s="132">
        <f t="shared" si="43"/>
        <v>0</v>
      </c>
      <c r="P69" s="131">
        <f t="shared" si="36"/>
        <v>42869000</v>
      </c>
      <c r="Q69" s="132">
        <f t="shared" si="37"/>
        <v>0</v>
      </c>
      <c r="R69" s="72">
        <f t="shared" si="38"/>
        <v>-53.197153256913133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98.45662708711329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>
        <f>SUM(V9:V16,V19:V25,V28:V31,V34,V37:V41,V44:V54,V57:V60,V63:V67)</f>
        <v>11610000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31519000</v>
      </c>
      <c r="C71" s="118"/>
      <c r="D71" s="118"/>
      <c r="E71" s="118">
        <f>$B71      +$C71      +$D71</f>
        <v>31519000</v>
      </c>
      <c r="F71" s="119">
        <v>31519000</v>
      </c>
      <c r="G71" s="120">
        <v>31519000</v>
      </c>
      <c r="H71" s="119">
        <v>2670000</v>
      </c>
      <c r="I71" s="120"/>
      <c r="J71" s="119">
        <v>11099000</v>
      </c>
      <c r="K71" s="120"/>
      <c r="L71" s="119">
        <v>7536000</v>
      </c>
      <c r="M71" s="120"/>
      <c r="N71" s="119">
        <v>10214000</v>
      </c>
      <c r="O71" s="120"/>
      <c r="P71" s="119">
        <f>$H71      +$J71      +$L71      +$N71</f>
        <v>31519000</v>
      </c>
      <c r="Q71" s="120">
        <f>$I71      +$K71      +$M71      +$O71</f>
        <v>0</v>
      </c>
      <c r="R71" s="59">
        <f>IF(($L71      =0),0,((($N71      -$L71      )/$L71      )*100))</f>
        <v>35.536093418259021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31519000</v>
      </c>
      <c r="C73" s="127">
        <f>SUM(C71:C72)</f>
        <v>0</v>
      </c>
      <c r="D73" s="127"/>
      <c r="E73" s="127">
        <f>$B73      +$C73      +$D73</f>
        <v>31519000</v>
      </c>
      <c r="F73" s="128">
        <f t="shared" ref="F73:O73" si="44">SUM(F71:F72)</f>
        <v>31519000</v>
      </c>
      <c r="G73" s="129">
        <f t="shared" si="44"/>
        <v>31519000</v>
      </c>
      <c r="H73" s="128">
        <f t="shared" si="44"/>
        <v>2670000</v>
      </c>
      <c r="I73" s="129">
        <f t="shared" si="44"/>
        <v>0</v>
      </c>
      <c r="J73" s="128">
        <f t="shared" si="44"/>
        <v>11099000</v>
      </c>
      <c r="K73" s="129">
        <f t="shared" si="44"/>
        <v>0</v>
      </c>
      <c r="L73" s="128">
        <f t="shared" si="44"/>
        <v>7536000</v>
      </c>
      <c r="M73" s="129">
        <f t="shared" si="44"/>
        <v>0</v>
      </c>
      <c r="N73" s="128">
        <f t="shared" si="44"/>
        <v>10214000</v>
      </c>
      <c r="O73" s="129">
        <f t="shared" si="44"/>
        <v>0</v>
      </c>
      <c r="P73" s="128">
        <f>$H73      +$J73      +$L73      +$N73</f>
        <v>31519000</v>
      </c>
      <c r="Q73" s="129">
        <f>$I73      +$K73      +$M73      +$O73</f>
        <v>0</v>
      </c>
      <c r="R73" s="68">
        <f>IF(($L73      =0),0,((($N73      -$L73      )/$L73      )*100))</f>
        <v>35.536093418259021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31519000</v>
      </c>
      <c r="C74" s="130">
        <f>SUM(C71:C72)</f>
        <v>0</v>
      </c>
      <c r="D74" s="130"/>
      <c r="E74" s="130">
        <f>$B74      +$C74      +$D74</f>
        <v>31519000</v>
      </c>
      <c r="F74" s="131">
        <f t="shared" ref="F74:O74" si="45">SUM(F71:F72)</f>
        <v>31519000</v>
      </c>
      <c r="G74" s="132">
        <f t="shared" si="45"/>
        <v>31519000</v>
      </c>
      <c r="H74" s="131">
        <f t="shared" si="45"/>
        <v>2670000</v>
      </c>
      <c r="I74" s="132">
        <f t="shared" si="45"/>
        <v>0</v>
      </c>
      <c r="J74" s="131">
        <f t="shared" si="45"/>
        <v>11099000</v>
      </c>
      <c r="K74" s="132">
        <f t="shared" si="45"/>
        <v>0</v>
      </c>
      <c r="L74" s="131">
        <f t="shared" si="45"/>
        <v>7536000</v>
      </c>
      <c r="M74" s="132">
        <f t="shared" si="45"/>
        <v>0</v>
      </c>
      <c r="N74" s="131">
        <f t="shared" si="45"/>
        <v>10214000</v>
      </c>
      <c r="O74" s="132">
        <f t="shared" si="45"/>
        <v>0</v>
      </c>
      <c r="P74" s="131">
        <f>$H74      +$J74      +$L74      +$N74</f>
        <v>31519000</v>
      </c>
      <c r="Q74" s="132">
        <f>$I74      +$K74      +$M74      +$O74</f>
        <v>0</v>
      </c>
      <c r="R74" s="72">
        <f>IF(($L74      =0),0,((($N74      -$L74      )/$L74      )*100))</f>
        <v>35.536093418259021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79130000</v>
      </c>
      <c r="C75" s="130">
        <f>SUM(C9:C16,C19:C25,C28:C31,C34,C37:C41,C44:C54,C57:C60,C63:C67,C71:C72)</f>
        <v>3466000</v>
      </c>
      <c r="D75" s="130"/>
      <c r="E75" s="130">
        <f>$B75      +$C75      +$D75</f>
        <v>82596000</v>
      </c>
      <c r="F75" s="131">
        <f t="shared" ref="F75:O75" si="46">SUM(F9:F16,F19:F25,F28:F31,F34,F37:F41,F44:F54,F57:F60,F63:F67,F71:F72)</f>
        <v>79130000</v>
      </c>
      <c r="G75" s="132">
        <f t="shared" si="46"/>
        <v>81060000</v>
      </c>
      <c r="H75" s="131">
        <f t="shared" si="46"/>
        <v>8084000</v>
      </c>
      <c r="I75" s="132">
        <f t="shared" si="46"/>
        <v>0</v>
      </c>
      <c r="J75" s="131">
        <f t="shared" si="46"/>
        <v>21532000</v>
      </c>
      <c r="K75" s="132">
        <f t="shared" si="46"/>
        <v>0</v>
      </c>
      <c r="L75" s="131">
        <f t="shared" si="46"/>
        <v>25943000</v>
      </c>
      <c r="M75" s="132">
        <f t="shared" si="46"/>
        <v>0</v>
      </c>
      <c r="N75" s="131">
        <f t="shared" si="46"/>
        <v>18829000</v>
      </c>
      <c r="O75" s="132">
        <f t="shared" si="46"/>
        <v>0</v>
      </c>
      <c r="P75" s="131">
        <f>$H75      +$J75      +$L75      +$N75</f>
        <v>74388000</v>
      </c>
      <c r="Q75" s="132">
        <f>$I75      +$K75      +$M75      +$O75</f>
        <v>0</v>
      </c>
      <c r="R75" s="72">
        <f>IF(($L75      =0),0,((($N75      -$L75      )/$L75      )*100))</f>
        <v>-27.421655167097096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99.104716227018386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>
        <f>SUM(V9:V16,V19:V25,V28:V31,V34,V37:V41,V44:V54,V57:V60,V63:V67,V71:V72)</f>
        <v>11610000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NYHti5baSlo4FE3dPdtqs3rtzLa4diyFiOWwZ/3K+jZQY08L1c2aKn0oJbYgTCvj8XD0KLF0jrZn5OJ5wjv+Dg==" saltValue="Pvp6lJ40TiHh+M4tPQUi/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1545000</v>
      </c>
      <c r="I10" s="120">
        <v>83334</v>
      </c>
      <c r="J10" s="119">
        <v>396000</v>
      </c>
      <c r="K10" s="120">
        <v>1516860</v>
      </c>
      <c r="L10" s="119">
        <v>552000</v>
      </c>
      <c r="M10" s="120">
        <v>863239</v>
      </c>
      <c r="N10" s="119">
        <v>295000</v>
      </c>
      <c r="O10" s="120">
        <v>336568</v>
      </c>
      <c r="P10" s="119">
        <f t="shared" ref="P10:P17" si="1">$H10      +$J10      +$L10      +$N10</f>
        <v>2788000</v>
      </c>
      <c r="Q10" s="120">
        <f t="shared" ref="Q10:Q17" si="2">$I10      +$K10      +$M10      +$O10</f>
        <v>2800001</v>
      </c>
      <c r="R10" s="59">
        <f t="shared" ref="R10:R17" si="3">IF(($L10      =0),0,((($N10      -$L10      )/$L10      )*100))</f>
        <v>-46.557971014492757</v>
      </c>
      <c r="S10" s="60">
        <f t="shared" ref="S10:S17" si="4">IF(($M10      =0),0,((($O10      -$M10      )/$M10      )*100))</f>
        <v>-61.011029390470071</v>
      </c>
      <c r="T10" s="59">
        <f t="shared" ref="T10:T17" si="5">IF(($E10      =0),0,(($P10      /$E10      )*100))</f>
        <v>99.571428571428569</v>
      </c>
      <c r="U10" s="61">
        <f t="shared" ref="U10:U17" si="6">IF(($E10      =0),0,(($Q10      /$E10      )*100))</f>
        <v>100.0000357142857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-47000000</v>
      </c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49800000</v>
      </c>
      <c r="C17" s="121">
        <f>SUM(C9:C16)</f>
        <v>-47000000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1545000</v>
      </c>
      <c r="I17" s="123">
        <f t="shared" si="7"/>
        <v>83334</v>
      </c>
      <c r="J17" s="122">
        <f t="shared" si="7"/>
        <v>396000</v>
      </c>
      <c r="K17" s="123">
        <f t="shared" si="7"/>
        <v>1516860</v>
      </c>
      <c r="L17" s="122">
        <f t="shared" si="7"/>
        <v>552000</v>
      </c>
      <c r="M17" s="123">
        <f t="shared" si="7"/>
        <v>863239</v>
      </c>
      <c r="N17" s="122">
        <f t="shared" si="7"/>
        <v>295000</v>
      </c>
      <c r="O17" s="123">
        <f t="shared" si="7"/>
        <v>336568</v>
      </c>
      <c r="P17" s="122">
        <f t="shared" si="1"/>
        <v>2788000</v>
      </c>
      <c r="Q17" s="123">
        <f t="shared" si="2"/>
        <v>2800001</v>
      </c>
      <c r="R17" s="63">
        <f t="shared" si="3"/>
        <v>-46.557971014492757</v>
      </c>
      <c r="S17" s="64">
        <f t="shared" si="4"/>
        <v>-61.011029390470071</v>
      </c>
      <c r="T17" s="63">
        <f>IF((SUM($E9:$E14))=0,0,(P17/(SUM($E9:$E14))*100))</f>
        <v>99.571428571428569</v>
      </c>
      <c r="U17" s="65">
        <f>IF((SUM($E9:$E14))=0,0,(Q17/(SUM($E9:$E14))*100))</f>
        <v>100.0000357142857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2203000</v>
      </c>
      <c r="C34" s="118"/>
      <c r="D34" s="118"/>
      <c r="E34" s="118">
        <f>$B34      +$C34      +$D34</f>
        <v>2203000</v>
      </c>
      <c r="F34" s="119">
        <v>2203000</v>
      </c>
      <c r="G34" s="120">
        <v>2203000</v>
      </c>
      <c r="H34" s="119">
        <v>550000</v>
      </c>
      <c r="I34" s="120">
        <v>347016</v>
      </c>
      <c r="J34" s="119"/>
      <c r="K34" s="120">
        <v>730921</v>
      </c>
      <c r="L34" s="119">
        <v>487000</v>
      </c>
      <c r="M34" s="120">
        <v>728179</v>
      </c>
      <c r="N34" s="119">
        <v>187000</v>
      </c>
      <c r="O34" s="120">
        <v>374515</v>
      </c>
      <c r="P34" s="119">
        <f>$H34      +$J34      +$L34      +$N34</f>
        <v>1224000</v>
      </c>
      <c r="Q34" s="120">
        <f>$I34      +$K34      +$M34      +$O34</f>
        <v>2180631</v>
      </c>
      <c r="R34" s="59">
        <f>IF(($L34      =0),0,((($N34      -$L34      )/$L34      )*100))</f>
        <v>-61.601642710472284</v>
      </c>
      <c r="S34" s="60">
        <f>IF(($M34      =0),0,((($O34      -$M34      )/$M34      )*100))</f>
        <v>-48.568277854758243</v>
      </c>
      <c r="T34" s="59">
        <f>IF(($E34      =0),0,(($P34      /$E34      )*100))</f>
        <v>55.560599182932371</v>
      </c>
      <c r="U34" s="61">
        <f>IF(($E34      =0),0,(($Q34      /$E34      )*100))</f>
        <v>98.984611892873346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2203000</v>
      </c>
      <c r="C35" s="121">
        <f>C34</f>
        <v>0</v>
      </c>
      <c r="D35" s="121"/>
      <c r="E35" s="121">
        <f>$B35      +$C35      +$D35</f>
        <v>2203000</v>
      </c>
      <c r="F35" s="122">
        <f t="shared" ref="F35:O35" si="17">F34</f>
        <v>2203000</v>
      </c>
      <c r="G35" s="123">
        <f t="shared" si="17"/>
        <v>2203000</v>
      </c>
      <c r="H35" s="122">
        <f t="shared" si="17"/>
        <v>550000</v>
      </c>
      <c r="I35" s="123">
        <f t="shared" si="17"/>
        <v>347016</v>
      </c>
      <c r="J35" s="122">
        <f t="shared" si="17"/>
        <v>0</v>
      </c>
      <c r="K35" s="123">
        <f t="shared" si="17"/>
        <v>730921</v>
      </c>
      <c r="L35" s="122">
        <f t="shared" si="17"/>
        <v>487000</v>
      </c>
      <c r="M35" s="123">
        <f t="shared" si="17"/>
        <v>728179</v>
      </c>
      <c r="N35" s="122">
        <f t="shared" si="17"/>
        <v>187000</v>
      </c>
      <c r="O35" s="123">
        <f t="shared" si="17"/>
        <v>374515</v>
      </c>
      <c r="P35" s="122">
        <f>$H35      +$J35      +$L35      +$N35</f>
        <v>1224000</v>
      </c>
      <c r="Q35" s="123">
        <f>$I35      +$K35      +$M35      +$O35</f>
        <v>2180631</v>
      </c>
      <c r="R35" s="63">
        <f>IF(($L35      =0),0,((($N35      -$L35      )/$L35      )*100))</f>
        <v>-61.601642710472284</v>
      </c>
      <c r="S35" s="64">
        <f>IF(($M35      =0),0,((($O35      -$M35      )/$M35      )*100))</f>
        <v>-48.568277854758243</v>
      </c>
      <c r="T35" s="63">
        <f>IF($E35   =0,0,($P35   /$E35   )*100)</f>
        <v>55.560599182932371</v>
      </c>
      <c r="U35" s="65">
        <f>IF($E35   =0,0,($Q35   /$E35   )*100)</f>
        <v>98.984611892873346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10000000</v>
      </c>
      <c r="C37" s="118"/>
      <c r="D37" s="118"/>
      <c r="E37" s="118">
        <f t="shared" ref="E37:E42" si="18">$B37      +$C37      +$D37</f>
        <v>10000000</v>
      </c>
      <c r="F37" s="119">
        <v>10000000</v>
      </c>
      <c r="G37" s="120">
        <v>10000000</v>
      </c>
      <c r="H37" s="119">
        <v>4500000</v>
      </c>
      <c r="I37" s="120">
        <v>2031747</v>
      </c>
      <c r="J37" s="119">
        <v>2000000</v>
      </c>
      <c r="K37" s="120">
        <v>1781973</v>
      </c>
      <c r="L37" s="119">
        <v>656000</v>
      </c>
      <c r="M37" s="120">
        <v>1213132</v>
      </c>
      <c r="N37" s="119">
        <v>1834000</v>
      </c>
      <c r="O37" s="120">
        <v>1032366</v>
      </c>
      <c r="P37" s="119">
        <f t="shared" ref="P37:P42" si="19">$H37      +$J37      +$L37      +$N37</f>
        <v>8990000</v>
      </c>
      <c r="Q37" s="120">
        <f t="shared" ref="Q37:Q42" si="20">$I37      +$K37      +$M37      +$O37</f>
        <v>6059218</v>
      </c>
      <c r="R37" s="59">
        <f t="shared" ref="R37:R42" si="21">IF(($L37      =0),0,((($N37      -$L37      )/$L37      )*100))</f>
        <v>179.57317073170731</v>
      </c>
      <c r="S37" s="60">
        <f t="shared" ref="S37:S42" si="22">IF(($M37      =0),0,((($O37      -$M37      )/$M37      )*100))</f>
        <v>-14.900769248523657</v>
      </c>
      <c r="T37" s="59">
        <f t="shared" ref="T37:T42" si="23">IF(($E37      =0),0,(($P37      /$E37      )*100))</f>
        <v>89.9</v>
      </c>
      <c r="U37" s="61">
        <f t="shared" ref="U37:U42" si="24">IF(($E37      =0),0,(($Q37      /$E37      )*100))</f>
        <v>60.592179999999999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121000</v>
      </c>
      <c r="C38" s="118">
        <v>-43000</v>
      </c>
      <c r="D38" s="118"/>
      <c r="E38" s="118">
        <f t="shared" si="18"/>
        <v>78000</v>
      </c>
      <c r="F38" s="119">
        <v>121000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2300000</v>
      </c>
      <c r="K40" s="120">
        <v>2530000</v>
      </c>
      <c r="L40" s="119"/>
      <c r="M40" s="120"/>
      <c r="N40" s="119">
        <v>1470000</v>
      </c>
      <c r="O40" s="120">
        <v>1470000</v>
      </c>
      <c r="P40" s="119">
        <f t="shared" si="19"/>
        <v>3770000</v>
      </c>
      <c r="Q40" s="120">
        <f t="shared" si="20"/>
        <v>4000000</v>
      </c>
      <c r="R40" s="59">
        <f t="shared" si="21"/>
        <v>0</v>
      </c>
      <c r="S40" s="60">
        <f t="shared" si="22"/>
        <v>0</v>
      </c>
      <c r="T40" s="59">
        <f t="shared" si="23"/>
        <v>94.25</v>
      </c>
      <c r="U40" s="61">
        <f t="shared" si="24"/>
        <v>100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14121000</v>
      </c>
      <c r="C42" s="121">
        <f>SUM(C37:C41)</f>
        <v>-43000</v>
      </c>
      <c r="D42" s="121"/>
      <c r="E42" s="121">
        <f t="shared" si="18"/>
        <v>14078000</v>
      </c>
      <c r="F42" s="122">
        <f t="shared" ref="F42:O42" si="25">SUM(F37:F41)</f>
        <v>14121000</v>
      </c>
      <c r="G42" s="123">
        <f t="shared" si="25"/>
        <v>14000000</v>
      </c>
      <c r="H42" s="122">
        <f t="shared" si="25"/>
        <v>4500000</v>
      </c>
      <c r="I42" s="123">
        <f t="shared" si="25"/>
        <v>2031747</v>
      </c>
      <c r="J42" s="122">
        <f t="shared" si="25"/>
        <v>4300000</v>
      </c>
      <c r="K42" s="123">
        <f t="shared" si="25"/>
        <v>4311973</v>
      </c>
      <c r="L42" s="122">
        <f t="shared" si="25"/>
        <v>656000</v>
      </c>
      <c r="M42" s="123">
        <f t="shared" si="25"/>
        <v>1213132</v>
      </c>
      <c r="N42" s="122">
        <f t="shared" si="25"/>
        <v>3304000</v>
      </c>
      <c r="O42" s="123">
        <f t="shared" si="25"/>
        <v>2502366</v>
      </c>
      <c r="P42" s="122">
        <f t="shared" si="19"/>
        <v>12760000</v>
      </c>
      <c r="Q42" s="123">
        <f t="shared" si="20"/>
        <v>10059218</v>
      </c>
      <c r="R42" s="63">
        <f t="shared" si="21"/>
        <v>403.65853658536582</v>
      </c>
      <c r="S42" s="64">
        <f t="shared" si="22"/>
        <v>106.27318379203584</v>
      </c>
      <c r="T42" s="63">
        <f>IF((+$E37+$E40) =0,0,(P42   /(+$E37+$E40) )*100)</f>
        <v>91.142857142857153</v>
      </c>
      <c r="U42" s="65">
        <f>IF((+$E37+$E40) =0,0,(Q42   /(+$E37+$E40) )*100)</f>
        <v>71.851557142857146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105000000</v>
      </c>
      <c r="C46" s="118"/>
      <c r="D46" s="118"/>
      <c r="E46" s="118">
        <f t="shared" si="26"/>
        <v>105000000</v>
      </c>
      <c r="F46" s="119">
        <v>105000000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30026000</v>
      </c>
      <c r="C54" s="118"/>
      <c r="D54" s="118"/>
      <c r="E54" s="118">
        <f t="shared" si="26"/>
        <v>30026000</v>
      </c>
      <c r="F54" s="119">
        <v>30026000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135026000</v>
      </c>
      <c r="C55" s="121">
        <f>SUM(C44:C54)</f>
        <v>0</v>
      </c>
      <c r="D55" s="121"/>
      <c r="E55" s="121">
        <f t="shared" si="26"/>
        <v>135026000</v>
      </c>
      <c r="F55" s="122">
        <f t="shared" ref="F55:O55" si="33">SUM(F44:F54)</f>
        <v>135026000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201150000</v>
      </c>
      <c r="C69" s="130">
        <f>SUM(C9:C16,C19:C25,C28:C31,C34,C37:C41,C44:C54,C57:C60,C63:C67)</f>
        <v>-47043000</v>
      </c>
      <c r="D69" s="130"/>
      <c r="E69" s="130">
        <f t="shared" si="35"/>
        <v>154107000</v>
      </c>
      <c r="F69" s="131">
        <f t="shared" ref="F69:O69" si="43">SUM(F9:F16,F19:F25,F28:F31,F34,F37:F41,F44:F54,F57:F60,F63:F67)</f>
        <v>154150000</v>
      </c>
      <c r="G69" s="132">
        <f t="shared" si="43"/>
        <v>19003000</v>
      </c>
      <c r="H69" s="131">
        <f t="shared" si="43"/>
        <v>6595000</v>
      </c>
      <c r="I69" s="132">
        <f t="shared" si="43"/>
        <v>2462097</v>
      </c>
      <c r="J69" s="131">
        <f t="shared" si="43"/>
        <v>4696000</v>
      </c>
      <c r="K69" s="132">
        <f t="shared" si="43"/>
        <v>6559754</v>
      </c>
      <c r="L69" s="131">
        <f t="shared" si="43"/>
        <v>1695000</v>
      </c>
      <c r="M69" s="132">
        <f t="shared" si="43"/>
        <v>2804550</v>
      </c>
      <c r="N69" s="131">
        <f t="shared" si="43"/>
        <v>3786000</v>
      </c>
      <c r="O69" s="132">
        <f t="shared" si="43"/>
        <v>3213449</v>
      </c>
      <c r="P69" s="131">
        <f t="shared" si="36"/>
        <v>16772000</v>
      </c>
      <c r="Q69" s="132">
        <f t="shared" si="37"/>
        <v>15039850</v>
      </c>
      <c r="R69" s="72">
        <f t="shared" si="38"/>
        <v>123.36283185840709</v>
      </c>
      <c r="S69" s="73">
        <f t="shared" si="39"/>
        <v>14.579843468649159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88.259748460769345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79.144608745987483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26012000</v>
      </c>
      <c r="C71" s="118"/>
      <c r="D71" s="118"/>
      <c r="E71" s="118">
        <f>$B71      +$C71      +$D71</f>
        <v>26012000</v>
      </c>
      <c r="F71" s="119">
        <v>26012000</v>
      </c>
      <c r="G71" s="120">
        <v>26012000</v>
      </c>
      <c r="H71" s="119">
        <v>6488000</v>
      </c>
      <c r="I71" s="120">
        <v>4647440</v>
      </c>
      <c r="J71" s="119">
        <v>7138000</v>
      </c>
      <c r="K71" s="120">
        <v>5146615</v>
      </c>
      <c r="L71" s="119">
        <v>2134000</v>
      </c>
      <c r="M71" s="120">
        <v>5355960</v>
      </c>
      <c r="N71" s="119">
        <v>7190000</v>
      </c>
      <c r="O71" s="120">
        <v>7803257</v>
      </c>
      <c r="P71" s="119">
        <f>$H71      +$J71      +$L71      +$N71</f>
        <v>22950000</v>
      </c>
      <c r="Q71" s="120">
        <f>$I71      +$K71      +$M71      +$O71</f>
        <v>22953272</v>
      </c>
      <c r="R71" s="59">
        <f>IF(($L71      =0),0,((($N71      -$L71      )/$L71      )*100))</f>
        <v>236.92596063730082</v>
      </c>
      <c r="S71" s="60">
        <f>IF(($M71      =0),0,((($O71      -$M71      )/$M71      )*100))</f>
        <v>45.692966340301275</v>
      </c>
      <c r="T71" s="59">
        <f>IF(($E71      =0),0,(($P71      /$E71      )*100))</f>
        <v>88.228509918499157</v>
      </c>
      <c r="U71" s="61">
        <f>IF(($E71      =0),0,(($Q71      /$E71      )*100))</f>
        <v>88.241088728279266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8636000</v>
      </c>
      <c r="C72" s="118"/>
      <c r="D72" s="118"/>
      <c r="E72" s="118">
        <f>$B72      +$C72      +$D72</f>
        <v>8636000</v>
      </c>
      <c r="F72" s="119">
        <v>8636000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34648000</v>
      </c>
      <c r="C73" s="127">
        <f>SUM(C71:C72)</f>
        <v>0</v>
      </c>
      <c r="D73" s="127"/>
      <c r="E73" s="127">
        <f>$B73      +$C73      +$D73</f>
        <v>34648000</v>
      </c>
      <c r="F73" s="128">
        <f t="shared" ref="F73:O73" si="44">SUM(F71:F72)</f>
        <v>34648000</v>
      </c>
      <c r="G73" s="129">
        <f t="shared" si="44"/>
        <v>26012000</v>
      </c>
      <c r="H73" s="128">
        <f t="shared" si="44"/>
        <v>6488000</v>
      </c>
      <c r="I73" s="129">
        <f t="shared" si="44"/>
        <v>4647440</v>
      </c>
      <c r="J73" s="128">
        <f t="shared" si="44"/>
        <v>7138000</v>
      </c>
      <c r="K73" s="129">
        <f t="shared" si="44"/>
        <v>5146615</v>
      </c>
      <c r="L73" s="128">
        <f t="shared" si="44"/>
        <v>2134000</v>
      </c>
      <c r="M73" s="129">
        <f t="shared" si="44"/>
        <v>5355960</v>
      </c>
      <c r="N73" s="128">
        <f t="shared" si="44"/>
        <v>7190000</v>
      </c>
      <c r="O73" s="129">
        <f t="shared" si="44"/>
        <v>7803257</v>
      </c>
      <c r="P73" s="128">
        <f>$H73      +$J73      +$L73      +$N73</f>
        <v>22950000</v>
      </c>
      <c r="Q73" s="129">
        <f>$I73      +$K73      +$M73      +$O73</f>
        <v>22953272</v>
      </c>
      <c r="R73" s="68">
        <f>IF(($L73      =0),0,((($N73      -$L73      )/$L73      )*100))</f>
        <v>236.92596063730082</v>
      </c>
      <c r="S73" s="69">
        <f>IF(($M73      =0),0,((($O73      -$M73      )/$M73      )*100))</f>
        <v>45.692966340301275</v>
      </c>
      <c r="T73" s="68">
        <f>IF(($E71      =0),0,(($P71      /$E71      )*100))</f>
        <v>88.228509918499157</v>
      </c>
      <c r="U73" s="70">
        <f>IF($E71   =0,0,($Q71   /$E71 )*100)</f>
        <v>88.241088728279266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34648000</v>
      </c>
      <c r="C74" s="130">
        <f>SUM(C71:C72)</f>
        <v>0</v>
      </c>
      <c r="D74" s="130"/>
      <c r="E74" s="130">
        <f>$B74      +$C74      +$D74</f>
        <v>34648000</v>
      </c>
      <c r="F74" s="131">
        <f t="shared" ref="F74:O74" si="45">SUM(F71:F72)</f>
        <v>34648000</v>
      </c>
      <c r="G74" s="132">
        <f t="shared" si="45"/>
        <v>26012000</v>
      </c>
      <c r="H74" s="131">
        <f t="shared" si="45"/>
        <v>6488000</v>
      </c>
      <c r="I74" s="132">
        <f t="shared" si="45"/>
        <v>4647440</v>
      </c>
      <c r="J74" s="131">
        <f t="shared" si="45"/>
        <v>7138000</v>
      </c>
      <c r="K74" s="132">
        <f t="shared" si="45"/>
        <v>5146615</v>
      </c>
      <c r="L74" s="131">
        <f t="shared" si="45"/>
        <v>2134000</v>
      </c>
      <c r="M74" s="132">
        <f t="shared" si="45"/>
        <v>5355960</v>
      </c>
      <c r="N74" s="131">
        <f t="shared" si="45"/>
        <v>7190000</v>
      </c>
      <c r="O74" s="132">
        <f t="shared" si="45"/>
        <v>7803257</v>
      </c>
      <c r="P74" s="131">
        <f>$H74      +$J74      +$L74      +$N74</f>
        <v>22950000</v>
      </c>
      <c r="Q74" s="132">
        <f>$I74      +$K74      +$M74      +$O74</f>
        <v>22953272</v>
      </c>
      <c r="R74" s="72">
        <f>IF(($L74      =0),0,((($N74      -$L74      )/$L74      )*100))</f>
        <v>236.92596063730082</v>
      </c>
      <c r="S74" s="73">
        <f>IF(($M74      =0),0,((($O74      -$M74      )/$M74      )*100))</f>
        <v>45.692966340301275</v>
      </c>
      <c r="T74" s="72">
        <f>IF(($E71      =0),0,(($P71      /$E71      )*100))</f>
        <v>88.228509918499157</v>
      </c>
      <c r="U74" s="76">
        <f>IF($E71   =0,0,($Q71   /$E71 )*100)</f>
        <v>88.241088728279266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235798000</v>
      </c>
      <c r="C75" s="130">
        <f>SUM(C9:C16,C19:C25,C28:C31,C34,C37:C41,C44:C54,C57:C60,C63:C67,C71:C72)</f>
        <v>-47043000</v>
      </c>
      <c r="D75" s="130"/>
      <c r="E75" s="130">
        <f>$B75      +$C75      +$D75</f>
        <v>188755000</v>
      </c>
      <c r="F75" s="131">
        <f t="shared" ref="F75:O75" si="46">SUM(F9:F16,F19:F25,F28:F31,F34,F37:F41,F44:F54,F57:F60,F63:F67,F71:F72)</f>
        <v>188798000</v>
      </c>
      <c r="G75" s="132">
        <f t="shared" si="46"/>
        <v>45015000</v>
      </c>
      <c r="H75" s="131">
        <f t="shared" si="46"/>
        <v>13083000</v>
      </c>
      <c r="I75" s="132">
        <f t="shared" si="46"/>
        <v>7109537</v>
      </c>
      <c r="J75" s="131">
        <f t="shared" si="46"/>
        <v>11834000</v>
      </c>
      <c r="K75" s="132">
        <f t="shared" si="46"/>
        <v>11706369</v>
      </c>
      <c r="L75" s="131">
        <f t="shared" si="46"/>
        <v>3829000</v>
      </c>
      <c r="M75" s="132">
        <f t="shared" si="46"/>
        <v>8160510</v>
      </c>
      <c r="N75" s="131">
        <f t="shared" si="46"/>
        <v>10976000</v>
      </c>
      <c r="O75" s="132">
        <f t="shared" si="46"/>
        <v>11016706</v>
      </c>
      <c r="P75" s="131">
        <f>$H75      +$J75      +$L75      +$N75</f>
        <v>39722000</v>
      </c>
      <c r="Q75" s="132">
        <f>$I75      +$K75      +$M75      +$O75</f>
        <v>37993122</v>
      </c>
      <c r="R75" s="72">
        <f>IF(($L75      =0),0,((($N75      -$L75      )/$L75      )*100))</f>
        <v>186.654478976234</v>
      </c>
      <c r="S75" s="73">
        <f>IF(($M75      =0),0,((($O75      -$M75      )/$M75      )*100))</f>
        <v>35.000214447381353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88.241697212040421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84.401026324558487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/b3bzZ10QBDSI5CHOOJZFFji30ptDj0FKWCzXqHH2/SY/C5IlraWVjP6fKfupfJtrZCbtsS4Zz/HwSb4JnVckA==" saltValue="tti/3/nWw4GEz8FheDgUk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113000</v>
      </c>
      <c r="I10" s="120"/>
      <c r="J10" s="119">
        <v>208000</v>
      </c>
      <c r="K10" s="120"/>
      <c r="L10" s="119">
        <v>42000</v>
      </c>
      <c r="M10" s="120"/>
      <c r="N10" s="119"/>
      <c r="O10" s="120"/>
      <c r="P10" s="119">
        <f t="shared" ref="P10:P17" si="1">$H10      +$J10      +$L10      +$N10</f>
        <v>363000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12.964285714285714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113000</v>
      </c>
      <c r="I17" s="123">
        <f t="shared" si="7"/>
        <v>0</v>
      </c>
      <c r="J17" s="122">
        <f t="shared" si="7"/>
        <v>208000</v>
      </c>
      <c r="K17" s="123">
        <f t="shared" si="7"/>
        <v>0</v>
      </c>
      <c r="L17" s="122">
        <f t="shared" si="7"/>
        <v>42000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363000</v>
      </c>
      <c r="Q17" s="123">
        <f t="shared" si="2"/>
        <v>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12.964285714285714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1502000</v>
      </c>
      <c r="C34" s="118"/>
      <c r="D34" s="118"/>
      <c r="E34" s="118">
        <f>$B34      +$C34      +$D34</f>
        <v>1502000</v>
      </c>
      <c r="F34" s="119">
        <v>1502000</v>
      </c>
      <c r="G34" s="120">
        <v>1502000</v>
      </c>
      <c r="H34" s="119">
        <v>356000</v>
      </c>
      <c r="I34" s="120"/>
      <c r="J34" s="119">
        <v>375000</v>
      </c>
      <c r="K34" s="120"/>
      <c r="L34" s="119">
        <v>374000</v>
      </c>
      <c r="M34" s="120"/>
      <c r="N34" s="119">
        <v>396000</v>
      </c>
      <c r="O34" s="120"/>
      <c r="P34" s="119">
        <f>$H34      +$J34      +$L34      +$N34</f>
        <v>1501000</v>
      </c>
      <c r="Q34" s="120">
        <f>$I34      +$K34      +$M34      +$O34</f>
        <v>0</v>
      </c>
      <c r="R34" s="59">
        <f>IF(($L34      =0),0,((($N34      -$L34      )/$L34      )*100))</f>
        <v>5.8823529411764701</v>
      </c>
      <c r="S34" s="60">
        <f>IF(($M34      =0),0,((($O34      -$M34      )/$M34      )*100))</f>
        <v>0</v>
      </c>
      <c r="T34" s="59">
        <f>IF(($E34      =0),0,(($P34      /$E34      )*100))</f>
        <v>99.933422103861517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1502000</v>
      </c>
      <c r="C35" s="121">
        <f>C34</f>
        <v>0</v>
      </c>
      <c r="D35" s="121"/>
      <c r="E35" s="121">
        <f>$B35      +$C35      +$D35</f>
        <v>1502000</v>
      </c>
      <c r="F35" s="122">
        <f t="shared" ref="F35:O35" si="17">F34</f>
        <v>1502000</v>
      </c>
      <c r="G35" s="123">
        <f t="shared" si="17"/>
        <v>1502000</v>
      </c>
      <c r="H35" s="122">
        <f t="shared" si="17"/>
        <v>356000</v>
      </c>
      <c r="I35" s="123">
        <f t="shared" si="17"/>
        <v>0</v>
      </c>
      <c r="J35" s="122">
        <f t="shared" si="17"/>
        <v>375000</v>
      </c>
      <c r="K35" s="123">
        <f t="shared" si="17"/>
        <v>0</v>
      </c>
      <c r="L35" s="122">
        <f t="shared" si="17"/>
        <v>374000</v>
      </c>
      <c r="M35" s="123">
        <f t="shared" si="17"/>
        <v>0</v>
      </c>
      <c r="N35" s="122">
        <f t="shared" si="17"/>
        <v>396000</v>
      </c>
      <c r="O35" s="123">
        <f t="shared" si="17"/>
        <v>0</v>
      </c>
      <c r="P35" s="122">
        <f>$H35      +$J35      +$L35      +$N35</f>
        <v>1501000</v>
      </c>
      <c r="Q35" s="123">
        <f>$I35      +$K35      +$M35      +$O35</f>
        <v>0</v>
      </c>
      <c r="R35" s="63">
        <f>IF(($L35      =0),0,((($N35      -$L35      )/$L35      )*100))</f>
        <v>5.8823529411764701</v>
      </c>
      <c r="S35" s="64">
        <f>IF(($M35      =0),0,((($O35      -$M35      )/$M35      )*100))</f>
        <v>0</v>
      </c>
      <c r="T35" s="63">
        <f>IF($E35   =0,0,($P35   /$E35   )*100)</f>
        <v>99.933422103861517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12000000</v>
      </c>
      <c r="C46" s="118"/>
      <c r="D46" s="118"/>
      <c r="E46" s="118">
        <f t="shared" si="26"/>
        <v>12000000</v>
      </c>
      <c r="F46" s="119">
        <v>12000000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12000000</v>
      </c>
      <c r="C55" s="121">
        <f>SUM(C44:C54)</f>
        <v>0</v>
      </c>
      <c r="D55" s="121"/>
      <c r="E55" s="121">
        <f t="shared" si="26"/>
        <v>12000000</v>
      </c>
      <c r="F55" s="122">
        <f t="shared" ref="F55:O55" si="33">SUM(F44:F54)</f>
        <v>12000000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16302000</v>
      </c>
      <c r="C69" s="130">
        <f>SUM(C9:C16,C19:C25,C28:C31,C34,C37:C41,C44:C54,C57:C60,C63:C67)</f>
        <v>0</v>
      </c>
      <c r="D69" s="130"/>
      <c r="E69" s="130">
        <f t="shared" si="35"/>
        <v>16302000</v>
      </c>
      <c r="F69" s="131">
        <f t="shared" ref="F69:O69" si="43">SUM(F9:F16,F19:F25,F28:F31,F34,F37:F41,F44:F54,F57:F60,F63:F67)</f>
        <v>16302000</v>
      </c>
      <c r="G69" s="132">
        <f t="shared" si="43"/>
        <v>4302000</v>
      </c>
      <c r="H69" s="131">
        <f t="shared" si="43"/>
        <v>469000</v>
      </c>
      <c r="I69" s="132">
        <f t="shared" si="43"/>
        <v>0</v>
      </c>
      <c r="J69" s="131">
        <f t="shared" si="43"/>
        <v>583000</v>
      </c>
      <c r="K69" s="132">
        <f t="shared" si="43"/>
        <v>0</v>
      </c>
      <c r="L69" s="131">
        <f t="shared" si="43"/>
        <v>416000</v>
      </c>
      <c r="M69" s="132">
        <f t="shared" si="43"/>
        <v>0</v>
      </c>
      <c r="N69" s="131">
        <f t="shared" si="43"/>
        <v>396000</v>
      </c>
      <c r="O69" s="132">
        <f t="shared" si="43"/>
        <v>0</v>
      </c>
      <c r="P69" s="131">
        <f t="shared" si="36"/>
        <v>1864000</v>
      </c>
      <c r="Q69" s="132">
        <f t="shared" si="37"/>
        <v>0</v>
      </c>
      <c r="R69" s="72">
        <f t="shared" si="38"/>
        <v>-4.8076923076923084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43.328684332868434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16528000</v>
      </c>
      <c r="C71" s="118"/>
      <c r="D71" s="118"/>
      <c r="E71" s="118">
        <f>$B71      +$C71      +$D71</f>
        <v>16528000</v>
      </c>
      <c r="F71" s="119">
        <v>16528000</v>
      </c>
      <c r="G71" s="120">
        <v>16528000</v>
      </c>
      <c r="H71" s="119">
        <v>3706000</v>
      </c>
      <c r="I71" s="120"/>
      <c r="J71" s="119">
        <v>2956000</v>
      </c>
      <c r="K71" s="120"/>
      <c r="L71" s="119">
        <v>3598000</v>
      </c>
      <c r="M71" s="120"/>
      <c r="N71" s="119">
        <v>6268000</v>
      </c>
      <c r="O71" s="120"/>
      <c r="P71" s="119">
        <f>$H71      +$J71      +$L71      +$N71</f>
        <v>16528000</v>
      </c>
      <c r="Q71" s="120">
        <f>$I71      +$K71      +$M71      +$O71</f>
        <v>0</v>
      </c>
      <c r="R71" s="59">
        <f>IF(($L71      =0),0,((($N71      -$L71      )/$L71      )*100))</f>
        <v>74.20789327404114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5499000</v>
      </c>
      <c r="C72" s="118"/>
      <c r="D72" s="118"/>
      <c r="E72" s="118">
        <f>$B72      +$C72      +$D72</f>
        <v>5499000</v>
      </c>
      <c r="F72" s="119">
        <v>5499000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22027000</v>
      </c>
      <c r="C73" s="127">
        <f>SUM(C71:C72)</f>
        <v>0</v>
      </c>
      <c r="D73" s="127"/>
      <c r="E73" s="127">
        <f>$B73      +$C73      +$D73</f>
        <v>22027000</v>
      </c>
      <c r="F73" s="128">
        <f t="shared" ref="F73:O73" si="44">SUM(F71:F72)</f>
        <v>22027000</v>
      </c>
      <c r="G73" s="129">
        <f t="shared" si="44"/>
        <v>16528000</v>
      </c>
      <c r="H73" s="128">
        <f t="shared" si="44"/>
        <v>3706000</v>
      </c>
      <c r="I73" s="129">
        <f t="shared" si="44"/>
        <v>0</v>
      </c>
      <c r="J73" s="128">
        <f t="shared" si="44"/>
        <v>2956000</v>
      </c>
      <c r="K73" s="129">
        <f t="shared" si="44"/>
        <v>0</v>
      </c>
      <c r="L73" s="128">
        <f t="shared" si="44"/>
        <v>3598000</v>
      </c>
      <c r="M73" s="129">
        <f t="shared" si="44"/>
        <v>0</v>
      </c>
      <c r="N73" s="128">
        <f t="shared" si="44"/>
        <v>6268000</v>
      </c>
      <c r="O73" s="129">
        <f t="shared" si="44"/>
        <v>0</v>
      </c>
      <c r="P73" s="128">
        <f>$H73      +$J73      +$L73      +$N73</f>
        <v>16528000</v>
      </c>
      <c r="Q73" s="129">
        <f>$I73      +$K73      +$M73      +$O73</f>
        <v>0</v>
      </c>
      <c r="R73" s="68">
        <f>IF(($L73      =0),0,((($N73      -$L73      )/$L73      )*100))</f>
        <v>74.20789327404114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22027000</v>
      </c>
      <c r="C74" s="130">
        <f>SUM(C71:C72)</f>
        <v>0</v>
      </c>
      <c r="D74" s="130"/>
      <c r="E74" s="130">
        <f>$B74      +$C74      +$D74</f>
        <v>22027000</v>
      </c>
      <c r="F74" s="131">
        <f t="shared" ref="F74:O74" si="45">SUM(F71:F72)</f>
        <v>22027000</v>
      </c>
      <c r="G74" s="132">
        <f t="shared" si="45"/>
        <v>16528000</v>
      </c>
      <c r="H74" s="131">
        <f t="shared" si="45"/>
        <v>3706000</v>
      </c>
      <c r="I74" s="132">
        <f t="shared" si="45"/>
        <v>0</v>
      </c>
      <c r="J74" s="131">
        <f t="shared" si="45"/>
        <v>2956000</v>
      </c>
      <c r="K74" s="132">
        <f t="shared" si="45"/>
        <v>0</v>
      </c>
      <c r="L74" s="131">
        <f t="shared" si="45"/>
        <v>3598000</v>
      </c>
      <c r="M74" s="132">
        <f t="shared" si="45"/>
        <v>0</v>
      </c>
      <c r="N74" s="131">
        <f t="shared" si="45"/>
        <v>6268000</v>
      </c>
      <c r="O74" s="132">
        <f t="shared" si="45"/>
        <v>0</v>
      </c>
      <c r="P74" s="131">
        <f>$H74      +$J74      +$L74      +$N74</f>
        <v>16528000</v>
      </c>
      <c r="Q74" s="132">
        <f>$I74      +$K74      +$M74      +$O74</f>
        <v>0</v>
      </c>
      <c r="R74" s="72">
        <f>IF(($L74      =0),0,((($N74      -$L74      )/$L74      )*100))</f>
        <v>74.20789327404114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38329000</v>
      </c>
      <c r="C75" s="130">
        <f>SUM(C9:C16,C19:C25,C28:C31,C34,C37:C41,C44:C54,C57:C60,C63:C67,C71:C72)</f>
        <v>0</v>
      </c>
      <c r="D75" s="130"/>
      <c r="E75" s="130">
        <f>$B75      +$C75      +$D75</f>
        <v>38329000</v>
      </c>
      <c r="F75" s="131">
        <f t="shared" ref="F75:O75" si="46">SUM(F9:F16,F19:F25,F28:F31,F34,F37:F41,F44:F54,F57:F60,F63:F67,F71:F72)</f>
        <v>38329000</v>
      </c>
      <c r="G75" s="132">
        <f t="shared" si="46"/>
        <v>20830000</v>
      </c>
      <c r="H75" s="131">
        <f t="shared" si="46"/>
        <v>4175000</v>
      </c>
      <c r="I75" s="132">
        <f t="shared" si="46"/>
        <v>0</v>
      </c>
      <c r="J75" s="131">
        <f t="shared" si="46"/>
        <v>3539000</v>
      </c>
      <c r="K75" s="132">
        <f t="shared" si="46"/>
        <v>0</v>
      </c>
      <c r="L75" s="131">
        <f t="shared" si="46"/>
        <v>4014000</v>
      </c>
      <c r="M75" s="132">
        <f t="shared" si="46"/>
        <v>0</v>
      </c>
      <c r="N75" s="131">
        <f t="shared" si="46"/>
        <v>6664000</v>
      </c>
      <c r="O75" s="132">
        <f t="shared" si="46"/>
        <v>0</v>
      </c>
      <c r="P75" s="131">
        <f>$H75      +$J75      +$L75      +$N75</f>
        <v>18392000</v>
      </c>
      <c r="Q75" s="132">
        <f>$I75      +$K75      +$M75      +$O75</f>
        <v>0</v>
      </c>
      <c r="R75" s="72">
        <f>IF(($L75      =0),0,((($N75      -$L75      )/$L75      )*100))</f>
        <v>66.018933731938205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88.295727316370616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xcad0cFyGDR5tt9y3H35F1ylmfTkT4jvVUAFflRdx1ZdVy1FOoCJ8NHBrY4OxlkMIN2Oznw5C7FyArQ6i4zrw==" saltValue="l6nd20dBXUZjNAVGwL5FZ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3500000</v>
      </c>
      <c r="C10" s="118"/>
      <c r="D10" s="118"/>
      <c r="E10" s="118">
        <f t="shared" ref="E10:E17" si="0">$B10      +$C10      +$D10</f>
        <v>3500000</v>
      </c>
      <c r="F10" s="119">
        <v>3500000</v>
      </c>
      <c r="G10" s="120">
        <v>3500000</v>
      </c>
      <c r="H10" s="119">
        <v>310000</v>
      </c>
      <c r="I10" s="120">
        <v>230000</v>
      </c>
      <c r="J10" s="119">
        <v>237000</v>
      </c>
      <c r="K10" s="120">
        <v>454937</v>
      </c>
      <c r="L10" s="119">
        <v>370000</v>
      </c>
      <c r="M10" s="120">
        <v>369726</v>
      </c>
      <c r="N10" s="119">
        <v>1702000</v>
      </c>
      <c r="O10" s="120">
        <v>1301929</v>
      </c>
      <c r="P10" s="119">
        <f t="shared" ref="P10:P17" si="1">$H10      +$J10      +$L10      +$N10</f>
        <v>2619000</v>
      </c>
      <c r="Q10" s="120">
        <f t="shared" ref="Q10:Q17" si="2">$I10      +$K10      +$M10      +$O10</f>
        <v>2356592</v>
      </c>
      <c r="R10" s="59">
        <f t="shared" ref="R10:R17" si="3">IF(($L10      =0),0,((($N10      -$L10      )/$L10      )*100))</f>
        <v>360</v>
      </c>
      <c r="S10" s="60">
        <f t="shared" ref="S10:S17" si="4">IF(($M10      =0),0,((($O10      -$M10      )/$M10      )*100))</f>
        <v>252.13347181426244</v>
      </c>
      <c r="T10" s="59">
        <f t="shared" ref="T10:T17" si="5">IF(($E10      =0),0,(($P10      /$E10      )*100))</f>
        <v>74.828571428571436</v>
      </c>
      <c r="U10" s="61">
        <f t="shared" ref="U10:U17" si="6">IF(($E10      =0),0,(($Q10      /$E10      )*100))</f>
        <v>67.331199999999995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22774000</v>
      </c>
      <c r="C11" s="118"/>
      <c r="D11" s="118"/>
      <c r="E11" s="118">
        <f t="shared" si="0"/>
        <v>22774000</v>
      </c>
      <c r="F11" s="119">
        <v>22774000</v>
      </c>
      <c r="G11" s="120">
        <v>22774000</v>
      </c>
      <c r="H11" s="119">
        <v>4734000</v>
      </c>
      <c r="I11" s="120">
        <v>12000000</v>
      </c>
      <c r="J11" s="119">
        <v>4679000</v>
      </c>
      <c r="K11" s="120"/>
      <c r="L11" s="119">
        <v>4240000</v>
      </c>
      <c r="M11" s="120">
        <v>10774000</v>
      </c>
      <c r="N11" s="119">
        <v>4657000</v>
      </c>
      <c r="O11" s="120"/>
      <c r="P11" s="119">
        <f t="shared" si="1"/>
        <v>18310000</v>
      </c>
      <c r="Q11" s="120">
        <f t="shared" si="2"/>
        <v>22774000</v>
      </c>
      <c r="R11" s="59">
        <f t="shared" si="3"/>
        <v>9.834905660377359</v>
      </c>
      <c r="S11" s="60">
        <f t="shared" si="4"/>
        <v>-100</v>
      </c>
      <c r="T11" s="59">
        <f t="shared" si="5"/>
        <v>80.398700272240276</v>
      </c>
      <c r="U11" s="61">
        <f t="shared" si="6"/>
        <v>100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26274000</v>
      </c>
      <c r="C17" s="121">
        <f>SUM(C9:C16)</f>
        <v>0</v>
      </c>
      <c r="D17" s="121"/>
      <c r="E17" s="121">
        <f t="shared" si="0"/>
        <v>26274000</v>
      </c>
      <c r="F17" s="122">
        <f t="shared" ref="F17:O17" si="7">SUM(F9:F16)</f>
        <v>26274000</v>
      </c>
      <c r="G17" s="123">
        <f t="shared" si="7"/>
        <v>26274000</v>
      </c>
      <c r="H17" s="122">
        <f t="shared" si="7"/>
        <v>5044000</v>
      </c>
      <c r="I17" s="123">
        <f t="shared" si="7"/>
        <v>12230000</v>
      </c>
      <c r="J17" s="122">
        <f t="shared" si="7"/>
        <v>4916000</v>
      </c>
      <c r="K17" s="123">
        <f t="shared" si="7"/>
        <v>454937</v>
      </c>
      <c r="L17" s="122">
        <f t="shared" si="7"/>
        <v>4610000</v>
      </c>
      <c r="M17" s="123">
        <f t="shared" si="7"/>
        <v>11143726</v>
      </c>
      <c r="N17" s="122">
        <f t="shared" si="7"/>
        <v>6359000</v>
      </c>
      <c r="O17" s="123">
        <f t="shared" si="7"/>
        <v>1301929</v>
      </c>
      <c r="P17" s="122">
        <f t="shared" si="1"/>
        <v>20929000</v>
      </c>
      <c r="Q17" s="123">
        <f t="shared" si="2"/>
        <v>25130592</v>
      </c>
      <c r="R17" s="63">
        <f t="shared" si="3"/>
        <v>37.939262472885034</v>
      </c>
      <c r="S17" s="64">
        <f t="shared" si="4"/>
        <v>-88.316932774549556</v>
      </c>
      <c r="T17" s="63">
        <f>IF((SUM($E9:$E14))=0,0,(P17/(SUM($E9:$E14))*100))</f>
        <v>79.656694831392244</v>
      </c>
      <c r="U17" s="65">
        <f>IF((SUM($E9:$E14))=0,0,(Q17/(SUM($E9:$E14))*100))</f>
        <v>95.648138844485047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5000000</v>
      </c>
      <c r="H22" s="119"/>
      <c r="I22" s="120"/>
      <c r="J22" s="119"/>
      <c r="K22" s="120"/>
      <c r="L22" s="119"/>
      <c r="M22" s="120"/>
      <c r="N22" s="119">
        <v>1502000</v>
      </c>
      <c r="O22" s="120"/>
      <c r="P22" s="119">
        <f t="shared" si="9"/>
        <v>1502000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2254000</v>
      </c>
      <c r="W23" s="120">
        <v>2254000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1502000</v>
      </c>
      <c r="O26" s="123">
        <f t="shared" si="15"/>
        <v>0</v>
      </c>
      <c r="P26" s="122">
        <f t="shared" si="9"/>
        <v>1502000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2254000</v>
      </c>
      <c r="W26" s="123">
        <f>SUM(W19:W25)</f>
        <v>2254000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2939000</v>
      </c>
      <c r="C34" s="118"/>
      <c r="D34" s="118"/>
      <c r="E34" s="118">
        <f>$B34      +$C34      +$D34</f>
        <v>2939000</v>
      </c>
      <c r="F34" s="119">
        <v>2939000</v>
      </c>
      <c r="G34" s="120">
        <v>2939000</v>
      </c>
      <c r="H34" s="119">
        <v>735000</v>
      </c>
      <c r="I34" s="120">
        <v>4760434</v>
      </c>
      <c r="J34" s="119"/>
      <c r="K34" s="120"/>
      <c r="L34" s="119"/>
      <c r="M34" s="120">
        <v>-1821433</v>
      </c>
      <c r="N34" s="119"/>
      <c r="O34" s="120"/>
      <c r="P34" s="119">
        <f>$H34      +$J34      +$L34      +$N34</f>
        <v>735000</v>
      </c>
      <c r="Q34" s="120">
        <f>$I34      +$K34      +$M34      +$O34</f>
        <v>2939001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25.008506294658044</v>
      </c>
      <c r="U34" s="61">
        <f>IF(($E34      =0),0,(($Q34      /$E34      )*100))</f>
        <v>100.00003402517864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2939000</v>
      </c>
      <c r="C35" s="121">
        <f>C34</f>
        <v>0</v>
      </c>
      <c r="D35" s="121"/>
      <c r="E35" s="121">
        <f>$B35      +$C35      +$D35</f>
        <v>2939000</v>
      </c>
      <c r="F35" s="122">
        <f t="shared" ref="F35:O35" si="17">F34</f>
        <v>2939000</v>
      </c>
      <c r="G35" s="123">
        <f t="shared" si="17"/>
        <v>2939000</v>
      </c>
      <c r="H35" s="122">
        <f t="shared" si="17"/>
        <v>735000</v>
      </c>
      <c r="I35" s="123">
        <f t="shared" si="17"/>
        <v>4760434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-1821433</v>
      </c>
      <c r="N35" s="122">
        <f t="shared" si="17"/>
        <v>0</v>
      </c>
      <c r="O35" s="123">
        <f t="shared" si="17"/>
        <v>0</v>
      </c>
      <c r="P35" s="122">
        <f>$H35      +$J35      +$L35      +$N35</f>
        <v>735000</v>
      </c>
      <c r="Q35" s="123">
        <f>$I35      +$K35      +$M35      +$O35</f>
        <v>2939001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25.008506294658044</v>
      </c>
      <c r="U35" s="65">
        <f>IF($E35   =0,0,($Q35   /$E35   )*100)</f>
        <v>100.00003402517864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40000000</v>
      </c>
      <c r="C37" s="118"/>
      <c r="D37" s="118"/>
      <c r="E37" s="118">
        <f t="shared" ref="E37:E42" si="18">$B37      +$C37      +$D37</f>
        <v>40000000</v>
      </c>
      <c r="F37" s="119">
        <v>40000000</v>
      </c>
      <c r="G37" s="120">
        <v>40000000</v>
      </c>
      <c r="H37" s="119">
        <v>14268000</v>
      </c>
      <c r="I37" s="120">
        <v>14268503</v>
      </c>
      <c r="J37" s="119">
        <v>9167000</v>
      </c>
      <c r="K37" s="120">
        <v>9965452</v>
      </c>
      <c r="L37" s="119">
        <v>10974000</v>
      </c>
      <c r="M37" s="120">
        <v>13813078</v>
      </c>
      <c r="N37" s="119">
        <v>5591000</v>
      </c>
      <c r="O37" s="120">
        <v>-474516</v>
      </c>
      <c r="P37" s="119">
        <f t="shared" ref="P37:P42" si="19">$H37      +$J37      +$L37      +$N37</f>
        <v>40000000</v>
      </c>
      <c r="Q37" s="120">
        <f t="shared" ref="Q37:Q42" si="20">$I37      +$K37      +$M37      +$O37</f>
        <v>37572517</v>
      </c>
      <c r="R37" s="59">
        <f t="shared" ref="R37:R42" si="21">IF(($L37      =0),0,((($N37      -$L37      )/$L37      )*100))</f>
        <v>-49.052305449243669</v>
      </c>
      <c r="S37" s="60">
        <f t="shared" ref="S37:S42" si="22">IF(($M37      =0),0,((($O37      -$M37      )/$M37      )*100))</f>
        <v>-103.43526620207312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93.931292499999998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121000</v>
      </c>
      <c r="C38" s="118">
        <v>-121000</v>
      </c>
      <c r="D38" s="118"/>
      <c r="E38" s="118">
        <f t="shared" si="18"/>
        <v>0</v>
      </c>
      <c r="F38" s="119">
        <v>121000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40121000</v>
      </c>
      <c r="C42" s="121">
        <f>SUM(C37:C41)</f>
        <v>-121000</v>
      </c>
      <c r="D42" s="121"/>
      <c r="E42" s="121">
        <f t="shared" si="18"/>
        <v>40000000</v>
      </c>
      <c r="F42" s="122">
        <f t="shared" ref="F42:O42" si="25">SUM(F37:F41)</f>
        <v>40121000</v>
      </c>
      <c r="G42" s="123">
        <f t="shared" si="25"/>
        <v>40000000</v>
      </c>
      <c r="H42" s="122">
        <f t="shared" si="25"/>
        <v>14268000</v>
      </c>
      <c r="I42" s="123">
        <f t="shared" si="25"/>
        <v>14268503</v>
      </c>
      <c r="J42" s="122">
        <f t="shared" si="25"/>
        <v>9167000</v>
      </c>
      <c r="K42" s="123">
        <f t="shared" si="25"/>
        <v>9965452</v>
      </c>
      <c r="L42" s="122">
        <f t="shared" si="25"/>
        <v>10974000</v>
      </c>
      <c r="M42" s="123">
        <f t="shared" si="25"/>
        <v>13813078</v>
      </c>
      <c r="N42" s="122">
        <f t="shared" si="25"/>
        <v>5591000</v>
      </c>
      <c r="O42" s="123">
        <f t="shared" si="25"/>
        <v>-474516</v>
      </c>
      <c r="P42" s="122">
        <f t="shared" si="19"/>
        <v>40000000</v>
      </c>
      <c r="Q42" s="123">
        <f t="shared" si="20"/>
        <v>37572517</v>
      </c>
      <c r="R42" s="63">
        <f t="shared" si="21"/>
        <v>-49.052305449243669</v>
      </c>
      <c r="S42" s="64">
        <f t="shared" si="22"/>
        <v>-103.43526620207312</v>
      </c>
      <c r="T42" s="63">
        <f>IF((+$E37+$E40) =0,0,(P42   /(+$E37+$E40) )*100)</f>
        <v>100</v>
      </c>
      <c r="U42" s="65">
        <f>IF((+$E37+$E40) =0,0,(Q42   /(+$E37+$E40) )*100)</f>
        <v>93.931292499999998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5000000</v>
      </c>
      <c r="C46" s="118"/>
      <c r="D46" s="118"/>
      <c r="E46" s="118">
        <f t="shared" si="26"/>
        <v>5000000</v>
      </c>
      <c r="F46" s="119">
        <v>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5000000</v>
      </c>
      <c r="C55" s="121">
        <f>SUM(C44:C54)</f>
        <v>0</v>
      </c>
      <c r="D55" s="121"/>
      <c r="E55" s="121">
        <f t="shared" si="26"/>
        <v>5000000</v>
      </c>
      <c r="F55" s="122">
        <f t="shared" ref="F55:O55" si="33">SUM(F44:F54)</f>
        <v>5000000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74334000</v>
      </c>
      <c r="C69" s="130">
        <f>SUM(C9:C16,C19:C25,C28:C31,C34,C37:C41,C44:C54,C57:C60,C63:C67)</f>
        <v>-121000</v>
      </c>
      <c r="D69" s="130"/>
      <c r="E69" s="130">
        <f t="shared" si="35"/>
        <v>74213000</v>
      </c>
      <c r="F69" s="131">
        <f t="shared" ref="F69:O69" si="43">SUM(F9:F16,F19:F25,F28:F31,F34,F37:F41,F44:F54,F57:F60,F63:F67)</f>
        <v>74334000</v>
      </c>
      <c r="G69" s="132">
        <f t="shared" si="43"/>
        <v>74213000</v>
      </c>
      <c r="H69" s="131">
        <f t="shared" si="43"/>
        <v>20047000</v>
      </c>
      <c r="I69" s="132">
        <f t="shared" si="43"/>
        <v>31258937</v>
      </c>
      <c r="J69" s="131">
        <f t="shared" si="43"/>
        <v>14083000</v>
      </c>
      <c r="K69" s="132">
        <f t="shared" si="43"/>
        <v>10420389</v>
      </c>
      <c r="L69" s="131">
        <f t="shared" si="43"/>
        <v>15584000</v>
      </c>
      <c r="M69" s="132">
        <f t="shared" si="43"/>
        <v>23135371</v>
      </c>
      <c r="N69" s="131">
        <f t="shared" si="43"/>
        <v>13452000</v>
      </c>
      <c r="O69" s="132">
        <f t="shared" si="43"/>
        <v>827413</v>
      </c>
      <c r="P69" s="131">
        <f t="shared" si="36"/>
        <v>63166000</v>
      </c>
      <c r="Q69" s="132">
        <f t="shared" si="37"/>
        <v>65642110</v>
      </c>
      <c r="R69" s="72">
        <f t="shared" si="38"/>
        <v>-13.680698151950718</v>
      </c>
      <c r="S69" s="73">
        <f t="shared" si="39"/>
        <v>-96.42360176545256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91.263201999624343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94.840723563492418</v>
      </c>
      <c r="V69" s="131">
        <f>SUM(V9:V16,V19:V25,V28:V31,V34,V37:V41,V44:V54,V57:V60,V63:V67)</f>
        <v>2254000</v>
      </c>
      <c r="W69" s="132">
        <f>SUM(W9:W16,W19:W25,W28:W31,W34,W37:W41,W44:W54,W57:W60,W63:W67)</f>
        <v>2254000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70975000</v>
      </c>
      <c r="C71" s="118"/>
      <c r="D71" s="118"/>
      <c r="E71" s="118">
        <f>$B71      +$C71      +$D71</f>
        <v>70975000</v>
      </c>
      <c r="F71" s="119">
        <v>70975000</v>
      </c>
      <c r="G71" s="120">
        <v>70975000</v>
      </c>
      <c r="H71" s="119">
        <v>24315000</v>
      </c>
      <c r="I71" s="120">
        <v>9066542</v>
      </c>
      <c r="J71" s="119">
        <v>12462000</v>
      </c>
      <c r="K71" s="120">
        <v>36337991</v>
      </c>
      <c r="L71" s="119">
        <v>2124000</v>
      </c>
      <c r="M71" s="120">
        <v>9247581</v>
      </c>
      <c r="N71" s="119">
        <v>31504000</v>
      </c>
      <c r="O71" s="120">
        <v>6849685</v>
      </c>
      <c r="P71" s="119">
        <f>$H71      +$J71      +$L71      +$N71</f>
        <v>70405000</v>
      </c>
      <c r="Q71" s="120">
        <f>$I71      +$K71      +$M71      +$O71</f>
        <v>61501799</v>
      </c>
      <c r="R71" s="59">
        <f>IF(($L71      =0),0,((($N71      -$L71      )/$L71      )*100))</f>
        <v>1383.2391713747645</v>
      </c>
      <c r="S71" s="60">
        <f>IF(($M71      =0),0,((($O71      -$M71      )/$M71      )*100))</f>
        <v>-25.929981040447224</v>
      </c>
      <c r="T71" s="59">
        <f>IF(($E71      =0),0,(($P71      /$E71      )*100))</f>
        <v>99.196900317013032</v>
      </c>
      <c r="U71" s="61">
        <f>IF(($E71      =0),0,(($Q71      /$E71      )*100))</f>
        <v>86.652763649172243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70975000</v>
      </c>
      <c r="C73" s="127">
        <f>SUM(C71:C72)</f>
        <v>0</v>
      </c>
      <c r="D73" s="127"/>
      <c r="E73" s="127">
        <f>$B73      +$C73      +$D73</f>
        <v>70975000</v>
      </c>
      <c r="F73" s="128">
        <f t="shared" ref="F73:O73" si="44">SUM(F71:F72)</f>
        <v>70975000</v>
      </c>
      <c r="G73" s="129">
        <f t="shared" si="44"/>
        <v>70975000</v>
      </c>
      <c r="H73" s="128">
        <f t="shared" si="44"/>
        <v>24315000</v>
      </c>
      <c r="I73" s="129">
        <f t="shared" si="44"/>
        <v>9066542</v>
      </c>
      <c r="J73" s="128">
        <f t="shared" si="44"/>
        <v>12462000</v>
      </c>
      <c r="K73" s="129">
        <f t="shared" si="44"/>
        <v>36337991</v>
      </c>
      <c r="L73" s="128">
        <f t="shared" si="44"/>
        <v>2124000</v>
      </c>
      <c r="M73" s="129">
        <f t="shared" si="44"/>
        <v>9247581</v>
      </c>
      <c r="N73" s="128">
        <f t="shared" si="44"/>
        <v>31504000</v>
      </c>
      <c r="O73" s="129">
        <f t="shared" si="44"/>
        <v>6849685</v>
      </c>
      <c r="P73" s="128">
        <f>$H73      +$J73      +$L73      +$N73</f>
        <v>70405000</v>
      </c>
      <c r="Q73" s="129">
        <f>$I73      +$K73      +$M73      +$O73</f>
        <v>61501799</v>
      </c>
      <c r="R73" s="68">
        <f>IF(($L73      =0),0,((($N73      -$L73      )/$L73      )*100))</f>
        <v>1383.2391713747645</v>
      </c>
      <c r="S73" s="69">
        <f>IF(($M73      =0),0,((($O73      -$M73      )/$M73      )*100))</f>
        <v>-25.929981040447224</v>
      </c>
      <c r="T73" s="68">
        <f>IF(($E71      =0),0,(($P71      /$E71      )*100))</f>
        <v>99.196900317013032</v>
      </c>
      <c r="U73" s="70">
        <f>IF($E71   =0,0,($Q71   /$E71 )*100)</f>
        <v>86.652763649172243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70975000</v>
      </c>
      <c r="C74" s="130">
        <f>SUM(C71:C72)</f>
        <v>0</v>
      </c>
      <c r="D74" s="130"/>
      <c r="E74" s="130">
        <f>$B74      +$C74      +$D74</f>
        <v>70975000</v>
      </c>
      <c r="F74" s="131">
        <f t="shared" ref="F74:O74" si="45">SUM(F71:F72)</f>
        <v>70975000</v>
      </c>
      <c r="G74" s="132">
        <f t="shared" si="45"/>
        <v>70975000</v>
      </c>
      <c r="H74" s="131">
        <f t="shared" si="45"/>
        <v>24315000</v>
      </c>
      <c r="I74" s="132">
        <f t="shared" si="45"/>
        <v>9066542</v>
      </c>
      <c r="J74" s="131">
        <f t="shared" si="45"/>
        <v>12462000</v>
      </c>
      <c r="K74" s="132">
        <f t="shared" si="45"/>
        <v>36337991</v>
      </c>
      <c r="L74" s="131">
        <f t="shared" si="45"/>
        <v>2124000</v>
      </c>
      <c r="M74" s="132">
        <f t="shared" si="45"/>
        <v>9247581</v>
      </c>
      <c r="N74" s="131">
        <f t="shared" si="45"/>
        <v>31504000</v>
      </c>
      <c r="O74" s="132">
        <f t="shared" si="45"/>
        <v>6849685</v>
      </c>
      <c r="P74" s="131">
        <f>$H74      +$J74      +$L74      +$N74</f>
        <v>70405000</v>
      </c>
      <c r="Q74" s="132">
        <f>$I74      +$K74      +$M74      +$O74</f>
        <v>61501799</v>
      </c>
      <c r="R74" s="72">
        <f>IF(($L74      =0),0,((($N74      -$L74      )/$L74      )*100))</f>
        <v>1383.2391713747645</v>
      </c>
      <c r="S74" s="73">
        <f>IF(($M74      =0),0,((($O74      -$M74      )/$M74      )*100))</f>
        <v>-25.929981040447224</v>
      </c>
      <c r="T74" s="72">
        <f>IF(($E71      =0),0,(($P71      /$E71      )*100))</f>
        <v>99.196900317013032</v>
      </c>
      <c r="U74" s="76">
        <f>IF($E71   =0,0,($Q71   /$E71 )*100)</f>
        <v>86.652763649172243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145309000</v>
      </c>
      <c r="C75" s="130">
        <f>SUM(C9:C16,C19:C25,C28:C31,C34,C37:C41,C44:C54,C57:C60,C63:C67,C71:C72)</f>
        <v>-121000</v>
      </c>
      <c r="D75" s="130"/>
      <c r="E75" s="130">
        <f>$B75      +$C75      +$D75</f>
        <v>145188000</v>
      </c>
      <c r="F75" s="131">
        <f t="shared" ref="F75:O75" si="46">SUM(F9:F16,F19:F25,F28:F31,F34,F37:F41,F44:F54,F57:F60,F63:F67,F71:F72)</f>
        <v>145309000</v>
      </c>
      <c r="G75" s="132">
        <f t="shared" si="46"/>
        <v>145188000</v>
      </c>
      <c r="H75" s="131">
        <f t="shared" si="46"/>
        <v>44362000</v>
      </c>
      <c r="I75" s="132">
        <f t="shared" si="46"/>
        <v>40325479</v>
      </c>
      <c r="J75" s="131">
        <f t="shared" si="46"/>
        <v>26545000</v>
      </c>
      <c r="K75" s="132">
        <f t="shared" si="46"/>
        <v>46758380</v>
      </c>
      <c r="L75" s="131">
        <f t="shared" si="46"/>
        <v>17708000</v>
      </c>
      <c r="M75" s="132">
        <f t="shared" si="46"/>
        <v>32382952</v>
      </c>
      <c r="N75" s="131">
        <f t="shared" si="46"/>
        <v>44956000</v>
      </c>
      <c r="O75" s="132">
        <f t="shared" si="46"/>
        <v>7677098</v>
      </c>
      <c r="P75" s="131">
        <f>$H75      +$J75      +$L75      +$N75</f>
        <v>133571000</v>
      </c>
      <c r="Q75" s="132">
        <f>$I75      +$K75      +$M75      +$O75</f>
        <v>127143909</v>
      </c>
      <c r="R75" s="72">
        <f>IF(($L75      =0),0,((($N75      -$L75      )/$L75      )*100))</f>
        <v>153.87395527445221</v>
      </c>
      <c r="S75" s="73">
        <f>IF(($M75      =0),0,((($O75      -$M75      )/$M75      )*100))</f>
        <v>-76.292778990624456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95.279909835363938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90.695287043113538</v>
      </c>
      <c r="V75" s="131">
        <f>SUM(V9:V16,V19:V25,V28:V31,V34,V37:V41,V44:V54,V57:V60,V63:V67,V71:V72)</f>
        <v>2254000</v>
      </c>
      <c r="W75" s="132">
        <f>SUM(W9:W16,W19:W25,W28:W31,W34,W37:W41,W44:W54,W57:W60,W63:W67,W71:W72)</f>
        <v>2254000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A33cYUEfX2n1Q8hqOZBYJNV5ftoWk2H3GbyB5vRqUOZQYa/y+952ULHTp8ny9iEXGzkF1+2eXsCosFwpZIaVQ==" saltValue="+KeIC63h1IQ/e5yoHrMBG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1200000</v>
      </c>
      <c r="C10" s="118"/>
      <c r="D10" s="118"/>
      <c r="E10" s="118">
        <f t="shared" ref="E10:E17" si="0">$B10      +$C10      +$D10</f>
        <v>1200000</v>
      </c>
      <c r="F10" s="119">
        <v>1200000</v>
      </c>
      <c r="G10" s="120">
        <v>1200000</v>
      </c>
      <c r="H10" s="119">
        <v>491000</v>
      </c>
      <c r="I10" s="120">
        <v>490531</v>
      </c>
      <c r="J10" s="119">
        <v>128000</v>
      </c>
      <c r="K10" s="120">
        <v>128844</v>
      </c>
      <c r="L10" s="119">
        <v>341000</v>
      </c>
      <c r="M10" s="120">
        <v>333588</v>
      </c>
      <c r="N10" s="119">
        <v>83000</v>
      </c>
      <c r="O10" s="120">
        <v>247036</v>
      </c>
      <c r="P10" s="119">
        <f t="shared" ref="P10:P17" si="1">$H10      +$J10      +$L10      +$N10</f>
        <v>1043000</v>
      </c>
      <c r="Q10" s="120">
        <f t="shared" ref="Q10:Q17" si="2">$I10      +$K10      +$M10      +$O10</f>
        <v>1199999</v>
      </c>
      <c r="R10" s="59">
        <f t="shared" ref="R10:R17" si="3">IF(($L10      =0),0,((($N10      -$L10      )/$L10      )*100))</f>
        <v>-75.659824046920818</v>
      </c>
      <c r="S10" s="60">
        <f t="shared" ref="S10:S17" si="4">IF(($M10      =0),0,((($O10      -$M10      )/$M10      )*100))</f>
        <v>-25.945777426046501</v>
      </c>
      <c r="T10" s="59">
        <f t="shared" ref="T10:T17" si="5">IF(($E10      =0),0,(($P10      /$E10      )*100))</f>
        <v>86.916666666666657</v>
      </c>
      <c r="U10" s="61">
        <f t="shared" ref="U10:U17" si="6">IF(($E10      =0),0,(($Q10      /$E10      )*100))</f>
        <v>99.999916666666664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17000000</v>
      </c>
      <c r="C11" s="118"/>
      <c r="D11" s="118"/>
      <c r="E11" s="118">
        <f t="shared" si="0"/>
        <v>17000000</v>
      </c>
      <c r="F11" s="119">
        <v>17000000</v>
      </c>
      <c r="G11" s="120">
        <v>17000000</v>
      </c>
      <c r="H11" s="119">
        <v>1881000</v>
      </c>
      <c r="I11" s="120">
        <v>3024465</v>
      </c>
      <c r="J11" s="119">
        <v>4640000</v>
      </c>
      <c r="K11" s="120">
        <v>4642384</v>
      </c>
      <c r="L11" s="119">
        <v>2440000</v>
      </c>
      <c r="M11" s="120">
        <v>5599233</v>
      </c>
      <c r="N11" s="119">
        <v>3733000</v>
      </c>
      <c r="O11" s="120">
        <v>3733918</v>
      </c>
      <c r="P11" s="119">
        <f t="shared" si="1"/>
        <v>12694000</v>
      </c>
      <c r="Q11" s="120">
        <f t="shared" si="2"/>
        <v>17000000</v>
      </c>
      <c r="R11" s="59">
        <f t="shared" si="3"/>
        <v>52.991803278688522</v>
      </c>
      <c r="S11" s="60">
        <f t="shared" si="4"/>
        <v>-33.313759223807978</v>
      </c>
      <c r="T11" s="59">
        <f t="shared" si="5"/>
        <v>74.670588235294119</v>
      </c>
      <c r="U11" s="61">
        <f t="shared" si="6"/>
        <v>100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18200000</v>
      </c>
      <c r="C17" s="121">
        <f>SUM(C9:C16)</f>
        <v>0</v>
      </c>
      <c r="D17" s="121"/>
      <c r="E17" s="121">
        <f t="shared" si="0"/>
        <v>18200000</v>
      </c>
      <c r="F17" s="122">
        <f t="shared" ref="F17:O17" si="7">SUM(F9:F16)</f>
        <v>18200000</v>
      </c>
      <c r="G17" s="123">
        <f t="shared" si="7"/>
        <v>18200000</v>
      </c>
      <c r="H17" s="122">
        <f t="shared" si="7"/>
        <v>2372000</v>
      </c>
      <c r="I17" s="123">
        <f t="shared" si="7"/>
        <v>3514996</v>
      </c>
      <c r="J17" s="122">
        <f t="shared" si="7"/>
        <v>4768000</v>
      </c>
      <c r="K17" s="123">
        <f t="shared" si="7"/>
        <v>4771228</v>
      </c>
      <c r="L17" s="122">
        <f t="shared" si="7"/>
        <v>2781000</v>
      </c>
      <c r="M17" s="123">
        <f t="shared" si="7"/>
        <v>5932821</v>
      </c>
      <c r="N17" s="122">
        <f t="shared" si="7"/>
        <v>3816000</v>
      </c>
      <c r="O17" s="123">
        <f t="shared" si="7"/>
        <v>3980954</v>
      </c>
      <c r="P17" s="122">
        <f t="shared" si="1"/>
        <v>13737000</v>
      </c>
      <c r="Q17" s="123">
        <f t="shared" si="2"/>
        <v>18199999</v>
      </c>
      <c r="R17" s="63">
        <f t="shared" si="3"/>
        <v>37.216828478964402</v>
      </c>
      <c r="S17" s="64">
        <f t="shared" si="4"/>
        <v>-32.899475645734128</v>
      </c>
      <c r="T17" s="63">
        <f>IF((SUM($E9:$E14))=0,0,(P17/(SUM($E9:$E14))*100))</f>
        <v>75.478021978021985</v>
      </c>
      <c r="U17" s="65">
        <f>IF((SUM($E9:$E14))=0,0,(Q17/(SUM($E9:$E14))*100))</f>
        <v>99.999994505494499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2713000</v>
      </c>
      <c r="C31" s="118"/>
      <c r="D31" s="118"/>
      <c r="E31" s="118">
        <f>$B31      +$C31      +$D31</f>
        <v>2713000</v>
      </c>
      <c r="F31" s="119">
        <v>2713000</v>
      </c>
      <c r="G31" s="120">
        <v>2713000</v>
      </c>
      <c r="H31" s="119">
        <v>20000</v>
      </c>
      <c r="I31" s="120">
        <v>11750</v>
      </c>
      <c r="J31" s="119">
        <v>806000</v>
      </c>
      <c r="K31" s="120">
        <v>805490</v>
      </c>
      <c r="L31" s="119">
        <v>701000</v>
      </c>
      <c r="M31" s="120">
        <v>570766</v>
      </c>
      <c r="N31" s="119">
        <v>1186000</v>
      </c>
      <c r="O31" s="120">
        <v>1045854</v>
      </c>
      <c r="P31" s="119">
        <f>$H31      +$J31      +$L31      +$N31</f>
        <v>2713000</v>
      </c>
      <c r="Q31" s="120">
        <f>$I31      +$K31      +$M31      +$O31</f>
        <v>2433860</v>
      </c>
      <c r="R31" s="59">
        <f>IF(($L31      =0),0,((($N31      -$L31      )/$L31      )*100))</f>
        <v>69.186875891583455</v>
      </c>
      <c r="S31" s="60">
        <f>IF(($M31      =0),0,((($O31      -$M31      )/$M31      )*100))</f>
        <v>83.236913200856392</v>
      </c>
      <c r="T31" s="59">
        <f>IF(($E31      =0),0,(($P31      /$E31      )*100))</f>
        <v>100</v>
      </c>
      <c r="U31" s="61">
        <f>IF(($E31      =0),0,(($Q31      /$E31      )*100))</f>
        <v>89.711021009952091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2713000</v>
      </c>
      <c r="C32" s="121">
        <f>SUM(C28:C31)</f>
        <v>0</v>
      </c>
      <c r="D32" s="121"/>
      <c r="E32" s="121">
        <f>$B32      +$C32      +$D32</f>
        <v>2713000</v>
      </c>
      <c r="F32" s="122">
        <f t="shared" ref="F32:O32" si="16">SUM(F28:F31)</f>
        <v>2713000</v>
      </c>
      <c r="G32" s="123">
        <f t="shared" si="16"/>
        <v>2713000</v>
      </c>
      <c r="H32" s="122">
        <f t="shared" si="16"/>
        <v>20000</v>
      </c>
      <c r="I32" s="123">
        <f t="shared" si="16"/>
        <v>11750</v>
      </c>
      <c r="J32" s="122">
        <f t="shared" si="16"/>
        <v>806000</v>
      </c>
      <c r="K32" s="123">
        <f t="shared" si="16"/>
        <v>805490</v>
      </c>
      <c r="L32" s="122">
        <f t="shared" si="16"/>
        <v>701000</v>
      </c>
      <c r="M32" s="123">
        <f t="shared" si="16"/>
        <v>570766</v>
      </c>
      <c r="N32" s="122">
        <f t="shared" si="16"/>
        <v>1186000</v>
      </c>
      <c r="O32" s="123">
        <f t="shared" si="16"/>
        <v>1045854</v>
      </c>
      <c r="P32" s="122">
        <f>$H32      +$J32      +$L32      +$N32</f>
        <v>2713000</v>
      </c>
      <c r="Q32" s="123">
        <f>$I32      +$K32      +$M32      +$O32</f>
        <v>2433860</v>
      </c>
      <c r="R32" s="63">
        <f>IF(($L32      =0),0,((($N32      -$L32      )/$L32      )*100))</f>
        <v>69.186875891583455</v>
      </c>
      <c r="S32" s="64">
        <f>IF(($M32      =0),0,((($O32      -$M32      )/$M32      )*100))</f>
        <v>83.236913200856392</v>
      </c>
      <c r="T32" s="63">
        <f>IF($E32   =0,0,($P32   /$E32   )*100)</f>
        <v>100</v>
      </c>
      <c r="U32" s="65">
        <f>IF($E32   =0,0,($Q32   /$E32   )*100)</f>
        <v>89.711021009952091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2280000</v>
      </c>
      <c r="C34" s="118"/>
      <c r="D34" s="118"/>
      <c r="E34" s="118">
        <f>$B34      +$C34      +$D34</f>
        <v>2280000</v>
      </c>
      <c r="F34" s="119">
        <v>2280000</v>
      </c>
      <c r="G34" s="120">
        <v>2280000</v>
      </c>
      <c r="H34" s="119">
        <v>170000</v>
      </c>
      <c r="I34" s="120">
        <v>169518</v>
      </c>
      <c r="J34" s="119">
        <v>1426000</v>
      </c>
      <c r="K34" s="120">
        <v>1426482</v>
      </c>
      <c r="L34" s="119">
        <v>684000</v>
      </c>
      <c r="M34" s="120">
        <v>684000</v>
      </c>
      <c r="N34" s="119"/>
      <c r="O34" s="120"/>
      <c r="P34" s="119">
        <f>$H34      +$J34      +$L34      +$N34</f>
        <v>2280000</v>
      </c>
      <c r="Q34" s="120">
        <f>$I34      +$K34      +$M34      +$O34</f>
        <v>2280000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2280000</v>
      </c>
      <c r="C35" s="121">
        <f>C34</f>
        <v>0</v>
      </c>
      <c r="D35" s="121"/>
      <c r="E35" s="121">
        <f>$B35      +$C35      +$D35</f>
        <v>2280000</v>
      </c>
      <c r="F35" s="122">
        <f t="shared" ref="F35:O35" si="17">F34</f>
        <v>2280000</v>
      </c>
      <c r="G35" s="123">
        <f t="shared" si="17"/>
        <v>2280000</v>
      </c>
      <c r="H35" s="122">
        <f t="shared" si="17"/>
        <v>170000</v>
      </c>
      <c r="I35" s="123">
        <f t="shared" si="17"/>
        <v>169518</v>
      </c>
      <c r="J35" s="122">
        <f t="shared" si="17"/>
        <v>1426000</v>
      </c>
      <c r="K35" s="123">
        <f t="shared" si="17"/>
        <v>1426482</v>
      </c>
      <c r="L35" s="122">
        <f t="shared" si="17"/>
        <v>684000</v>
      </c>
      <c r="M35" s="123">
        <f t="shared" si="17"/>
        <v>684000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2280000</v>
      </c>
      <c r="Q35" s="123">
        <f>$I35      +$K35      +$M35      +$O35</f>
        <v>2280000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23193000</v>
      </c>
      <c r="C69" s="130">
        <f>SUM(C9:C16,C19:C25,C28:C31,C34,C37:C41,C44:C54,C57:C60,C63:C67)</f>
        <v>0</v>
      </c>
      <c r="D69" s="130"/>
      <c r="E69" s="130">
        <f t="shared" si="35"/>
        <v>23193000</v>
      </c>
      <c r="F69" s="131">
        <f t="shared" ref="F69:O69" si="43">SUM(F9:F16,F19:F25,F28:F31,F34,F37:F41,F44:F54,F57:F60,F63:F67)</f>
        <v>23193000</v>
      </c>
      <c r="G69" s="132">
        <f t="shared" si="43"/>
        <v>23193000</v>
      </c>
      <c r="H69" s="131">
        <f t="shared" si="43"/>
        <v>2562000</v>
      </c>
      <c r="I69" s="132">
        <f t="shared" si="43"/>
        <v>3696264</v>
      </c>
      <c r="J69" s="131">
        <f t="shared" si="43"/>
        <v>7000000</v>
      </c>
      <c r="K69" s="132">
        <f t="shared" si="43"/>
        <v>7003200</v>
      </c>
      <c r="L69" s="131">
        <f t="shared" si="43"/>
        <v>4166000</v>
      </c>
      <c r="M69" s="132">
        <f t="shared" si="43"/>
        <v>7187587</v>
      </c>
      <c r="N69" s="131">
        <f t="shared" si="43"/>
        <v>5002000</v>
      </c>
      <c r="O69" s="132">
        <f t="shared" si="43"/>
        <v>5026808</v>
      </c>
      <c r="P69" s="131">
        <f t="shared" si="36"/>
        <v>18730000</v>
      </c>
      <c r="Q69" s="132">
        <f t="shared" si="37"/>
        <v>22913859</v>
      </c>
      <c r="R69" s="72">
        <f t="shared" si="38"/>
        <v>20.067210753720595</v>
      </c>
      <c r="S69" s="73">
        <f t="shared" si="39"/>
        <v>-30.062648285161625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80.757124994610436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98.796442892251974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15000000</v>
      </c>
      <c r="C71" s="118"/>
      <c r="D71" s="118"/>
      <c r="E71" s="118">
        <f>$B71      +$C71      +$D71</f>
        <v>15000000</v>
      </c>
      <c r="F71" s="119">
        <v>15000000</v>
      </c>
      <c r="G71" s="120">
        <v>15000000</v>
      </c>
      <c r="H71" s="119">
        <v>227000</v>
      </c>
      <c r="I71" s="120"/>
      <c r="J71" s="119">
        <v>9332000</v>
      </c>
      <c r="K71" s="120">
        <v>6973546</v>
      </c>
      <c r="L71" s="119">
        <v>2537000</v>
      </c>
      <c r="M71" s="120">
        <v>5882986</v>
      </c>
      <c r="N71" s="119">
        <v>2904000</v>
      </c>
      <c r="O71" s="120">
        <v>4787862</v>
      </c>
      <c r="P71" s="119">
        <f>$H71      +$J71      +$L71      +$N71</f>
        <v>15000000</v>
      </c>
      <c r="Q71" s="120">
        <f>$I71      +$K71      +$M71      +$O71</f>
        <v>17644394</v>
      </c>
      <c r="R71" s="59">
        <f>IF(($L71      =0),0,((($N71      -$L71      )/$L71      )*100))</f>
        <v>14.465904611746158</v>
      </c>
      <c r="S71" s="60">
        <f>IF(($M71      =0),0,((($O71      -$M71      )/$M71      )*100))</f>
        <v>-18.615104642438382</v>
      </c>
      <c r="T71" s="59">
        <f>IF(($E71      =0),0,(($P71      /$E71      )*100))</f>
        <v>100</v>
      </c>
      <c r="U71" s="61">
        <f>IF(($E71      =0),0,(($Q71      /$E71      )*100))</f>
        <v>117.62929333333334</v>
      </c>
      <c r="V71" s="119">
        <v>2644000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15000000</v>
      </c>
      <c r="C73" s="127">
        <f>SUM(C71:C72)</f>
        <v>0</v>
      </c>
      <c r="D73" s="127"/>
      <c r="E73" s="127">
        <f>$B73      +$C73      +$D73</f>
        <v>15000000</v>
      </c>
      <c r="F73" s="128">
        <f t="shared" ref="F73:O73" si="44">SUM(F71:F72)</f>
        <v>15000000</v>
      </c>
      <c r="G73" s="129">
        <f t="shared" si="44"/>
        <v>15000000</v>
      </c>
      <c r="H73" s="128">
        <f t="shared" si="44"/>
        <v>227000</v>
      </c>
      <c r="I73" s="129">
        <f t="shared" si="44"/>
        <v>0</v>
      </c>
      <c r="J73" s="128">
        <f t="shared" si="44"/>
        <v>9332000</v>
      </c>
      <c r="K73" s="129">
        <f t="shared" si="44"/>
        <v>6973546</v>
      </c>
      <c r="L73" s="128">
        <f t="shared" si="44"/>
        <v>2537000</v>
      </c>
      <c r="M73" s="129">
        <f t="shared" si="44"/>
        <v>5882986</v>
      </c>
      <c r="N73" s="128">
        <f t="shared" si="44"/>
        <v>2904000</v>
      </c>
      <c r="O73" s="129">
        <f t="shared" si="44"/>
        <v>4787862</v>
      </c>
      <c r="P73" s="128">
        <f>$H73      +$J73      +$L73      +$N73</f>
        <v>15000000</v>
      </c>
      <c r="Q73" s="129">
        <f>$I73      +$K73      +$M73      +$O73</f>
        <v>17644394</v>
      </c>
      <c r="R73" s="68">
        <f>IF(($L73      =0),0,((($N73      -$L73      )/$L73      )*100))</f>
        <v>14.465904611746158</v>
      </c>
      <c r="S73" s="69">
        <f>IF(($M73      =0),0,((($O73      -$M73      )/$M73      )*100))</f>
        <v>-18.615104642438382</v>
      </c>
      <c r="T73" s="68">
        <f>IF(($E71      =0),0,(($P71      /$E71      )*100))</f>
        <v>100</v>
      </c>
      <c r="U73" s="70">
        <f>IF($E71   =0,0,($Q71   /$E71 )*100)</f>
        <v>117.62929333333334</v>
      </c>
      <c r="V73" s="128">
        <f>SUM(V71:V72)</f>
        <v>2644000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15000000</v>
      </c>
      <c r="C74" s="130">
        <f>SUM(C71:C72)</f>
        <v>0</v>
      </c>
      <c r="D74" s="130"/>
      <c r="E74" s="130">
        <f>$B74      +$C74      +$D74</f>
        <v>15000000</v>
      </c>
      <c r="F74" s="131">
        <f t="shared" ref="F74:O74" si="45">SUM(F71:F72)</f>
        <v>15000000</v>
      </c>
      <c r="G74" s="132">
        <f t="shared" si="45"/>
        <v>15000000</v>
      </c>
      <c r="H74" s="131">
        <f t="shared" si="45"/>
        <v>227000</v>
      </c>
      <c r="I74" s="132">
        <f t="shared" si="45"/>
        <v>0</v>
      </c>
      <c r="J74" s="131">
        <f t="shared" si="45"/>
        <v>9332000</v>
      </c>
      <c r="K74" s="132">
        <f t="shared" si="45"/>
        <v>6973546</v>
      </c>
      <c r="L74" s="131">
        <f t="shared" si="45"/>
        <v>2537000</v>
      </c>
      <c r="M74" s="132">
        <f t="shared" si="45"/>
        <v>5882986</v>
      </c>
      <c r="N74" s="131">
        <f t="shared" si="45"/>
        <v>2904000</v>
      </c>
      <c r="O74" s="132">
        <f t="shared" si="45"/>
        <v>4787862</v>
      </c>
      <c r="P74" s="131">
        <f>$H74      +$J74      +$L74      +$N74</f>
        <v>15000000</v>
      </c>
      <c r="Q74" s="132">
        <f>$I74      +$K74      +$M74      +$O74</f>
        <v>17644394</v>
      </c>
      <c r="R74" s="72">
        <f>IF(($L74      =0),0,((($N74      -$L74      )/$L74      )*100))</f>
        <v>14.465904611746158</v>
      </c>
      <c r="S74" s="73">
        <f>IF(($M74      =0),0,((($O74      -$M74      )/$M74      )*100))</f>
        <v>-18.615104642438382</v>
      </c>
      <c r="T74" s="72">
        <f>IF(($E71      =0),0,(($P71      /$E71      )*100))</f>
        <v>100</v>
      </c>
      <c r="U74" s="76">
        <f>IF($E71   =0,0,($Q71   /$E71 )*100)</f>
        <v>117.62929333333334</v>
      </c>
      <c r="V74" s="131">
        <f>SUM(V71:V72)</f>
        <v>2644000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38193000</v>
      </c>
      <c r="C75" s="130">
        <f>SUM(C9:C16,C19:C25,C28:C31,C34,C37:C41,C44:C54,C57:C60,C63:C67,C71:C72)</f>
        <v>0</v>
      </c>
      <c r="D75" s="130"/>
      <c r="E75" s="130">
        <f>$B75      +$C75      +$D75</f>
        <v>38193000</v>
      </c>
      <c r="F75" s="131">
        <f t="shared" ref="F75:O75" si="46">SUM(F9:F16,F19:F25,F28:F31,F34,F37:F41,F44:F54,F57:F60,F63:F67,F71:F72)</f>
        <v>38193000</v>
      </c>
      <c r="G75" s="132">
        <f t="shared" si="46"/>
        <v>38193000</v>
      </c>
      <c r="H75" s="131">
        <f t="shared" si="46"/>
        <v>2789000</v>
      </c>
      <c r="I75" s="132">
        <f t="shared" si="46"/>
        <v>3696264</v>
      </c>
      <c r="J75" s="131">
        <f t="shared" si="46"/>
        <v>16332000</v>
      </c>
      <c r="K75" s="132">
        <f t="shared" si="46"/>
        <v>13976746</v>
      </c>
      <c r="L75" s="131">
        <f t="shared" si="46"/>
        <v>6703000</v>
      </c>
      <c r="M75" s="132">
        <f t="shared" si="46"/>
        <v>13070573</v>
      </c>
      <c r="N75" s="131">
        <f t="shared" si="46"/>
        <v>7906000</v>
      </c>
      <c r="O75" s="132">
        <f t="shared" si="46"/>
        <v>9814670</v>
      </c>
      <c r="P75" s="131">
        <f>$H75      +$J75      +$L75      +$N75</f>
        <v>33730000</v>
      </c>
      <c r="Q75" s="132">
        <f>$I75      +$K75      +$M75      +$O75</f>
        <v>40558253</v>
      </c>
      <c r="R75" s="72">
        <f>IF(($L75      =0),0,((($N75      -$L75      )/$L75      )*100))</f>
        <v>17.947187826346411</v>
      </c>
      <c r="S75" s="73">
        <f>IF(($M75      =0),0,((($O75      -$M75      )/$M75      )*100))</f>
        <v>-24.910178000612522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88.314612625350193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106.19289660408975</v>
      </c>
      <c r="V75" s="131">
        <f>SUM(V9:V16,V19:V25,V28:V31,V34,V37:V41,V44:V54,V57:V60,V63:V67,V71:V72)</f>
        <v>2644000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ILoZ7c2OGjMa3/Uei0pX1ooW6bGeGff37n0DJTvgAClIqE6pLtn6rDZ4KKUo4ADN9k9mbzpOEYip7SiHKseBg==" saltValue="3vc1qqw/gTVTCBN19kjKV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541000</v>
      </c>
      <c r="I10" s="120"/>
      <c r="J10" s="119">
        <v>402000</v>
      </c>
      <c r="K10" s="120"/>
      <c r="L10" s="119">
        <v>301000</v>
      </c>
      <c r="M10" s="120"/>
      <c r="N10" s="119">
        <v>179000</v>
      </c>
      <c r="O10" s="120"/>
      <c r="P10" s="119">
        <f t="shared" ref="P10:P17" si="1">$H10      +$J10      +$L10      +$N10</f>
        <v>1423000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-40.53156146179402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74.89473684210526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541000</v>
      </c>
      <c r="I17" s="123">
        <f t="shared" si="7"/>
        <v>0</v>
      </c>
      <c r="J17" s="122">
        <f t="shared" si="7"/>
        <v>402000</v>
      </c>
      <c r="K17" s="123">
        <f t="shared" si="7"/>
        <v>0</v>
      </c>
      <c r="L17" s="122">
        <f t="shared" si="7"/>
        <v>301000</v>
      </c>
      <c r="M17" s="123">
        <f t="shared" si="7"/>
        <v>0</v>
      </c>
      <c r="N17" s="122">
        <f t="shared" si="7"/>
        <v>179000</v>
      </c>
      <c r="O17" s="123">
        <f t="shared" si="7"/>
        <v>0</v>
      </c>
      <c r="P17" s="122">
        <f t="shared" si="1"/>
        <v>1423000</v>
      </c>
      <c r="Q17" s="123">
        <f t="shared" si="2"/>
        <v>0</v>
      </c>
      <c r="R17" s="63">
        <f t="shared" si="3"/>
        <v>-40.53156146179402</v>
      </c>
      <c r="S17" s="64">
        <f t="shared" si="4"/>
        <v>0</v>
      </c>
      <c r="T17" s="63">
        <f>IF((SUM($E9:$E14))=0,0,(P17/(SUM($E9:$E14))*100))</f>
        <v>74.89473684210526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6000000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6000000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1976000</v>
      </c>
      <c r="C34" s="118"/>
      <c r="D34" s="118"/>
      <c r="E34" s="118">
        <f>$B34      +$C34      +$D34</f>
        <v>1976000</v>
      </c>
      <c r="F34" s="119">
        <v>1976000</v>
      </c>
      <c r="G34" s="120">
        <v>1976000</v>
      </c>
      <c r="H34" s="119">
        <v>494000</v>
      </c>
      <c r="I34" s="120"/>
      <c r="J34" s="119">
        <v>562000</v>
      </c>
      <c r="K34" s="120"/>
      <c r="L34" s="119">
        <v>325000</v>
      </c>
      <c r="M34" s="120"/>
      <c r="N34" s="119"/>
      <c r="O34" s="120"/>
      <c r="P34" s="119">
        <f>$H34      +$J34      +$L34      +$N34</f>
        <v>1381000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69.888663967611336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1976000</v>
      </c>
      <c r="C35" s="121">
        <f>C34</f>
        <v>0</v>
      </c>
      <c r="D35" s="121"/>
      <c r="E35" s="121">
        <f>$B35      +$C35      +$D35</f>
        <v>1976000</v>
      </c>
      <c r="F35" s="122">
        <f t="shared" ref="F35:O35" si="17">F34</f>
        <v>1976000</v>
      </c>
      <c r="G35" s="123">
        <f t="shared" si="17"/>
        <v>1976000</v>
      </c>
      <c r="H35" s="122">
        <f t="shared" si="17"/>
        <v>494000</v>
      </c>
      <c r="I35" s="123">
        <f t="shared" si="17"/>
        <v>0</v>
      </c>
      <c r="J35" s="122">
        <f t="shared" si="17"/>
        <v>562000</v>
      </c>
      <c r="K35" s="123">
        <f t="shared" si="17"/>
        <v>0</v>
      </c>
      <c r="L35" s="122">
        <f t="shared" si="17"/>
        <v>325000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1381000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69.888663967611336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22552000</v>
      </c>
      <c r="C38" s="118"/>
      <c r="D38" s="118"/>
      <c r="E38" s="118">
        <f t="shared" si="18"/>
        <v>22552000</v>
      </c>
      <c r="F38" s="119">
        <v>22552000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22552000</v>
      </c>
      <c r="C42" s="121">
        <f>SUM(C37:C41)</f>
        <v>0</v>
      </c>
      <c r="D42" s="121"/>
      <c r="E42" s="121">
        <f t="shared" si="18"/>
        <v>22552000</v>
      </c>
      <c r="F42" s="122">
        <f t="shared" ref="F42:O42" si="25">SUM(F37:F41)</f>
        <v>22552000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>
        <v>2911000</v>
      </c>
      <c r="W53" s="120" t="s">
        <v>36</v>
      </c>
    </row>
    <row r="54" spans="1:23" ht="12.95" customHeight="1" x14ac:dyDescent="0.2">
      <c r="A54" s="58" t="s">
        <v>77</v>
      </c>
      <c r="B54" s="118">
        <v>17000000</v>
      </c>
      <c r="C54" s="118"/>
      <c r="D54" s="118"/>
      <c r="E54" s="118">
        <f t="shared" si="26"/>
        <v>17000000</v>
      </c>
      <c r="F54" s="119">
        <v>17000000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17000000</v>
      </c>
      <c r="C55" s="121">
        <f>SUM(C44:C54)</f>
        <v>0</v>
      </c>
      <c r="D55" s="121"/>
      <c r="E55" s="121">
        <f t="shared" si="26"/>
        <v>17000000</v>
      </c>
      <c r="F55" s="122">
        <f t="shared" ref="F55:O55" si="33">SUM(F44:F54)</f>
        <v>17000000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>
        <f>SUM(V44:V54)</f>
        <v>2911000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43428000</v>
      </c>
      <c r="C69" s="130">
        <f>SUM(C9:C16,C19:C25,C28:C31,C34,C37:C41,C44:C54,C57:C60,C63:C67)</f>
        <v>0</v>
      </c>
      <c r="D69" s="130"/>
      <c r="E69" s="130">
        <f t="shared" si="35"/>
        <v>43428000</v>
      </c>
      <c r="F69" s="131">
        <f t="shared" ref="F69:O69" si="43">SUM(F9:F16,F19:F25,F28:F31,F34,F37:F41,F44:F54,F57:F60,F63:F67)</f>
        <v>43428000</v>
      </c>
      <c r="G69" s="132">
        <f t="shared" si="43"/>
        <v>9876000</v>
      </c>
      <c r="H69" s="131">
        <f t="shared" si="43"/>
        <v>1035000</v>
      </c>
      <c r="I69" s="132">
        <f t="shared" si="43"/>
        <v>0</v>
      </c>
      <c r="J69" s="131">
        <f t="shared" si="43"/>
        <v>964000</v>
      </c>
      <c r="K69" s="132">
        <f t="shared" si="43"/>
        <v>0</v>
      </c>
      <c r="L69" s="131">
        <f t="shared" si="43"/>
        <v>626000</v>
      </c>
      <c r="M69" s="132">
        <f t="shared" si="43"/>
        <v>0</v>
      </c>
      <c r="N69" s="131">
        <f t="shared" si="43"/>
        <v>179000</v>
      </c>
      <c r="O69" s="132">
        <f t="shared" si="43"/>
        <v>0</v>
      </c>
      <c r="P69" s="131">
        <f t="shared" si="36"/>
        <v>2804000</v>
      </c>
      <c r="Q69" s="132">
        <f t="shared" si="37"/>
        <v>0</v>
      </c>
      <c r="R69" s="72">
        <f t="shared" si="38"/>
        <v>-71.405750798722039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72.342621259029926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>
        <f>SUM(V9:V16,V19:V25,V28:V31,V34,V37:V41,V44:V54,V57:V60,V63:V67)</f>
        <v>2911000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29618000</v>
      </c>
      <c r="C71" s="118"/>
      <c r="D71" s="118"/>
      <c r="E71" s="118">
        <f>$B71      +$C71      +$D71</f>
        <v>29618000</v>
      </c>
      <c r="F71" s="119">
        <v>29618000</v>
      </c>
      <c r="G71" s="120">
        <v>29618000</v>
      </c>
      <c r="H71" s="119">
        <v>3377000</v>
      </c>
      <c r="I71" s="120"/>
      <c r="J71" s="119">
        <v>10653000</v>
      </c>
      <c r="K71" s="120"/>
      <c r="L71" s="119">
        <v>3238000</v>
      </c>
      <c r="M71" s="120"/>
      <c r="N71" s="119">
        <v>12350000</v>
      </c>
      <c r="O71" s="120"/>
      <c r="P71" s="119">
        <f>$H71      +$J71      +$L71      +$N71</f>
        <v>29618000</v>
      </c>
      <c r="Q71" s="120">
        <f>$I71      +$K71      +$M71      +$O71</f>
        <v>0</v>
      </c>
      <c r="R71" s="59">
        <f>IF(($L71      =0),0,((($N71      -$L71      )/$L71      )*100))</f>
        <v>281.40827671402099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29618000</v>
      </c>
      <c r="C73" s="127">
        <f>SUM(C71:C72)</f>
        <v>0</v>
      </c>
      <c r="D73" s="127"/>
      <c r="E73" s="127">
        <f>$B73      +$C73      +$D73</f>
        <v>29618000</v>
      </c>
      <c r="F73" s="128">
        <f t="shared" ref="F73:O73" si="44">SUM(F71:F72)</f>
        <v>29618000</v>
      </c>
      <c r="G73" s="129">
        <f t="shared" si="44"/>
        <v>29618000</v>
      </c>
      <c r="H73" s="128">
        <f t="shared" si="44"/>
        <v>3377000</v>
      </c>
      <c r="I73" s="129">
        <f t="shared" si="44"/>
        <v>0</v>
      </c>
      <c r="J73" s="128">
        <f t="shared" si="44"/>
        <v>10653000</v>
      </c>
      <c r="K73" s="129">
        <f t="shared" si="44"/>
        <v>0</v>
      </c>
      <c r="L73" s="128">
        <f t="shared" si="44"/>
        <v>3238000</v>
      </c>
      <c r="M73" s="129">
        <f t="shared" si="44"/>
        <v>0</v>
      </c>
      <c r="N73" s="128">
        <f t="shared" si="44"/>
        <v>12350000</v>
      </c>
      <c r="O73" s="129">
        <f t="shared" si="44"/>
        <v>0</v>
      </c>
      <c r="P73" s="128">
        <f>$H73      +$J73      +$L73      +$N73</f>
        <v>29618000</v>
      </c>
      <c r="Q73" s="129">
        <f>$I73      +$K73      +$M73      +$O73</f>
        <v>0</v>
      </c>
      <c r="R73" s="68">
        <f>IF(($L73      =0),0,((($N73      -$L73      )/$L73      )*100))</f>
        <v>281.40827671402099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29618000</v>
      </c>
      <c r="C74" s="130">
        <f>SUM(C71:C72)</f>
        <v>0</v>
      </c>
      <c r="D74" s="130"/>
      <c r="E74" s="130">
        <f>$B74      +$C74      +$D74</f>
        <v>29618000</v>
      </c>
      <c r="F74" s="131">
        <f t="shared" ref="F74:O74" si="45">SUM(F71:F72)</f>
        <v>29618000</v>
      </c>
      <c r="G74" s="132">
        <f t="shared" si="45"/>
        <v>29618000</v>
      </c>
      <c r="H74" s="131">
        <f t="shared" si="45"/>
        <v>3377000</v>
      </c>
      <c r="I74" s="132">
        <f t="shared" si="45"/>
        <v>0</v>
      </c>
      <c r="J74" s="131">
        <f t="shared" si="45"/>
        <v>10653000</v>
      </c>
      <c r="K74" s="132">
        <f t="shared" si="45"/>
        <v>0</v>
      </c>
      <c r="L74" s="131">
        <f t="shared" si="45"/>
        <v>3238000</v>
      </c>
      <c r="M74" s="132">
        <f t="shared" si="45"/>
        <v>0</v>
      </c>
      <c r="N74" s="131">
        <f t="shared" si="45"/>
        <v>12350000</v>
      </c>
      <c r="O74" s="132">
        <f t="shared" si="45"/>
        <v>0</v>
      </c>
      <c r="P74" s="131">
        <f>$H74      +$J74      +$L74      +$N74</f>
        <v>29618000</v>
      </c>
      <c r="Q74" s="132">
        <f>$I74      +$K74      +$M74      +$O74</f>
        <v>0</v>
      </c>
      <c r="R74" s="72">
        <f>IF(($L74      =0),0,((($N74      -$L74      )/$L74      )*100))</f>
        <v>281.40827671402099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73046000</v>
      </c>
      <c r="C75" s="130">
        <f>SUM(C9:C16,C19:C25,C28:C31,C34,C37:C41,C44:C54,C57:C60,C63:C67,C71:C72)</f>
        <v>0</v>
      </c>
      <c r="D75" s="130"/>
      <c r="E75" s="130">
        <f>$B75      +$C75      +$D75</f>
        <v>73046000</v>
      </c>
      <c r="F75" s="131">
        <f t="shared" ref="F75:O75" si="46">SUM(F9:F16,F19:F25,F28:F31,F34,F37:F41,F44:F54,F57:F60,F63:F67,F71:F72)</f>
        <v>73046000</v>
      </c>
      <c r="G75" s="132">
        <f t="shared" si="46"/>
        <v>39494000</v>
      </c>
      <c r="H75" s="131">
        <f t="shared" si="46"/>
        <v>4412000</v>
      </c>
      <c r="I75" s="132">
        <f t="shared" si="46"/>
        <v>0</v>
      </c>
      <c r="J75" s="131">
        <f t="shared" si="46"/>
        <v>11617000</v>
      </c>
      <c r="K75" s="132">
        <f t="shared" si="46"/>
        <v>0</v>
      </c>
      <c r="L75" s="131">
        <f t="shared" si="46"/>
        <v>3864000</v>
      </c>
      <c r="M75" s="132">
        <f t="shared" si="46"/>
        <v>0</v>
      </c>
      <c r="N75" s="131">
        <f t="shared" si="46"/>
        <v>12529000</v>
      </c>
      <c r="O75" s="132">
        <f t="shared" si="46"/>
        <v>0</v>
      </c>
      <c r="P75" s="131">
        <f>$H75      +$J75      +$L75      +$N75</f>
        <v>32422000</v>
      </c>
      <c r="Q75" s="132">
        <f>$I75      +$K75      +$M75      +$O75</f>
        <v>0</v>
      </c>
      <c r="R75" s="72">
        <f>IF(($L75      =0),0,((($N75      -$L75      )/$L75      )*100))</f>
        <v>224.24948240165631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96.79942676300233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>
        <f>SUM(V9:V16,V19:V25,V28:V31,V34,V37:V41,V44:V54,V57:V60,V63:V67,V71:V72)</f>
        <v>2911000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4O5DJeT3tQXvmGXf87M700JnWgBv5BJAf3aCHj/wOKm+Lu/ig0Z3KHCy2lq8VIBSIXWdIH51qSdiReJU3jc74Q==" saltValue="LgLnB9RM0DQ8z+Mp96ZpF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72000</v>
      </c>
      <c r="I10" s="120">
        <v>-2400819</v>
      </c>
      <c r="J10" s="119">
        <v>147000</v>
      </c>
      <c r="K10" s="120">
        <v>1253813</v>
      </c>
      <c r="L10" s="119">
        <v>193000</v>
      </c>
      <c r="M10" s="120">
        <v>569616</v>
      </c>
      <c r="N10" s="119">
        <v>129000</v>
      </c>
      <c r="O10" s="120">
        <v>1246292</v>
      </c>
      <c r="P10" s="119">
        <f t="shared" ref="P10:P17" si="1">$H10      +$J10      +$L10      +$N10</f>
        <v>541000</v>
      </c>
      <c r="Q10" s="120">
        <f t="shared" ref="Q10:Q17" si="2">$I10      +$K10      +$M10      +$O10</f>
        <v>668902</v>
      </c>
      <c r="R10" s="59">
        <f t="shared" ref="R10:R17" si="3">IF(($L10      =0),0,((($N10      -$L10      )/$L10      )*100))</f>
        <v>-33.160621761658035</v>
      </c>
      <c r="S10" s="60">
        <f t="shared" ref="S10:S17" si="4">IF(($M10      =0),0,((($O10      -$M10      )/$M10      )*100))</f>
        <v>118.7951181146597</v>
      </c>
      <c r="T10" s="59">
        <f t="shared" ref="T10:T17" si="5">IF(($E10      =0),0,(($P10      /$E10      )*100))</f>
        <v>18.033333333333335</v>
      </c>
      <c r="U10" s="61">
        <f t="shared" ref="U10:U17" si="6">IF(($E10      =0),0,(($Q10      /$E10      )*100))</f>
        <v>22.296733333333332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6000000</v>
      </c>
      <c r="C14" s="118"/>
      <c r="D14" s="118"/>
      <c r="E14" s="118">
        <f t="shared" si="0"/>
        <v>6000000</v>
      </c>
      <c r="F14" s="119">
        <v>6000000</v>
      </c>
      <c r="G14" s="120">
        <v>5000000</v>
      </c>
      <c r="H14" s="119"/>
      <c r="I14" s="120"/>
      <c r="J14" s="119"/>
      <c r="K14" s="120"/>
      <c r="L14" s="119">
        <v>4164000</v>
      </c>
      <c r="M14" s="120"/>
      <c r="N14" s="119">
        <v>187000</v>
      </c>
      <c r="O14" s="120"/>
      <c r="P14" s="119">
        <f t="shared" si="1"/>
        <v>4351000</v>
      </c>
      <c r="Q14" s="120">
        <f t="shared" si="2"/>
        <v>0</v>
      </c>
      <c r="R14" s="59">
        <f t="shared" si="3"/>
        <v>-95.509125840537948</v>
      </c>
      <c r="S14" s="60">
        <f t="shared" si="4"/>
        <v>0</v>
      </c>
      <c r="T14" s="59">
        <f t="shared" si="5"/>
        <v>72.516666666666666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10000000</v>
      </c>
      <c r="C15" s="118"/>
      <c r="D15" s="118"/>
      <c r="E15" s="118">
        <f t="shared" si="0"/>
        <v>10000000</v>
      </c>
      <c r="F15" s="119">
        <v>10000000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19000000</v>
      </c>
      <c r="C17" s="121">
        <f>SUM(C9:C16)</f>
        <v>0</v>
      </c>
      <c r="D17" s="121"/>
      <c r="E17" s="121">
        <f t="shared" si="0"/>
        <v>19000000</v>
      </c>
      <c r="F17" s="122">
        <f t="shared" ref="F17:O17" si="7">SUM(F9:F16)</f>
        <v>19000000</v>
      </c>
      <c r="G17" s="123">
        <f t="shared" si="7"/>
        <v>8000000</v>
      </c>
      <c r="H17" s="122">
        <f t="shared" si="7"/>
        <v>72000</v>
      </c>
      <c r="I17" s="123">
        <f t="shared" si="7"/>
        <v>-2400819</v>
      </c>
      <c r="J17" s="122">
        <f t="shared" si="7"/>
        <v>147000</v>
      </c>
      <c r="K17" s="123">
        <f t="shared" si="7"/>
        <v>1253813</v>
      </c>
      <c r="L17" s="122">
        <f t="shared" si="7"/>
        <v>4357000</v>
      </c>
      <c r="M17" s="123">
        <f t="shared" si="7"/>
        <v>569616</v>
      </c>
      <c r="N17" s="122">
        <f t="shared" si="7"/>
        <v>316000</v>
      </c>
      <c r="O17" s="123">
        <f t="shared" si="7"/>
        <v>1246292</v>
      </c>
      <c r="P17" s="122">
        <f t="shared" si="1"/>
        <v>4892000</v>
      </c>
      <c r="Q17" s="123">
        <f t="shared" si="2"/>
        <v>668902</v>
      </c>
      <c r="R17" s="63">
        <f t="shared" si="3"/>
        <v>-92.747303190268539</v>
      </c>
      <c r="S17" s="64">
        <f t="shared" si="4"/>
        <v>118.7951181146597</v>
      </c>
      <c r="T17" s="63">
        <f>IF((SUM($E9:$E14))=0,0,(P17/(SUM($E9:$E14))*100))</f>
        <v>54.355555555555554</v>
      </c>
      <c r="U17" s="65">
        <f>IF((SUM($E9:$E14))=0,0,(Q17/(SUM($E9:$E14))*100))</f>
        <v>7.4322444444444438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5000000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21621000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21621000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4434000</v>
      </c>
      <c r="C34" s="118"/>
      <c r="D34" s="118"/>
      <c r="E34" s="118">
        <f>$B34      +$C34      +$D34</f>
        <v>4434000</v>
      </c>
      <c r="F34" s="119">
        <v>4434000</v>
      </c>
      <c r="G34" s="120">
        <v>4434000</v>
      </c>
      <c r="H34" s="119">
        <v>1109000</v>
      </c>
      <c r="I34" s="120">
        <v>11474</v>
      </c>
      <c r="J34" s="119">
        <v>224000</v>
      </c>
      <c r="K34" s="120">
        <v>309309</v>
      </c>
      <c r="L34" s="119"/>
      <c r="M34" s="120"/>
      <c r="N34" s="119"/>
      <c r="O34" s="120"/>
      <c r="P34" s="119">
        <f>$H34      +$J34      +$L34      +$N34</f>
        <v>1333000</v>
      </c>
      <c r="Q34" s="120">
        <f>$I34      +$K34      +$M34      +$O34</f>
        <v>320783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30.063148398737034</v>
      </c>
      <c r="U34" s="61">
        <f>IF(($E34      =0),0,(($Q34      /$E34      )*100))</f>
        <v>7.2346188543076231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4434000</v>
      </c>
      <c r="C35" s="121">
        <f>C34</f>
        <v>0</v>
      </c>
      <c r="D35" s="121"/>
      <c r="E35" s="121">
        <f>$B35      +$C35      +$D35</f>
        <v>4434000</v>
      </c>
      <c r="F35" s="122">
        <f t="shared" ref="F35:O35" si="17">F34</f>
        <v>4434000</v>
      </c>
      <c r="G35" s="123">
        <f t="shared" si="17"/>
        <v>4434000</v>
      </c>
      <c r="H35" s="122">
        <f t="shared" si="17"/>
        <v>1109000</v>
      </c>
      <c r="I35" s="123">
        <f t="shared" si="17"/>
        <v>11474</v>
      </c>
      <c r="J35" s="122">
        <f t="shared" si="17"/>
        <v>224000</v>
      </c>
      <c r="K35" s="123">
        <f t="shared" si="17"/>
        <v>309309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1333000</v>
      </c>
      <c r="Q35" s="123">
        <f>$I35      +$K35      +$M35      +$O35</f>
        <v>320783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30.063148398737034</v>
      </c>
      <c r="U35" s="65">
        <f>IF($E35   =0,0,($Q35   /$E35   )*100)</f>
        <v>7.2346188543076231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27731000</v>
      </c>
      <c r="C37" s="118"/>
      <c r="D37" s="118"/>
      <c r="E37" s="118">
        <f t="shared" ref="E37:E42" si="18">$B37      +$C37      +$D37</f>
        <v>27731000</v>
      </c>
      <c r="F37" s="119">
        <v>27731000</v>
      </c>
      <c r="G37" s="120">
        <v>27731000</v>
      </c>
      <c r="H37" s="119">
        <v>1123000</v>
      </c>
      <c r="I37" s="120"/>
      <c r="J37" s="119">
        <v>12598000</v>
      </c>
      <c r="K37" s="120">
        <v>13893520</v>
      </c>
      <c r="L37" s="119">
        <v>2552000</v>
      </c>
      <c r="M37" s="120">
        <v>2856355</v>
      </c>
      <c r="N37" s="119">
        <v>11458000</v>
      </c>
      <c r="O37" s="120">
        <v>10911174</v>
      </c>
      <c r="P37" s="119">
        <f t="shared" ref="P37:P42" si="19">$H37      +$J37      +$L37      +$N37</f>
        <v>27731000</v>
      </c>
      <c r="Q37" s="120">
        <f t="shared" ref="Q37:Q42" si="20">$I37      +$K37      +$M37      +$O37</f>
        <v>27661049</v>
      </c>
      <c r="R37" s="59">
        <f t="shared" ref="R37:R42" si="21">IF(($L37      =0),0,((($N37      -$L37      )/$L37      )*100))</f>
        <v>348.98119122257054</v>
      </c>
      <c r="S37" s="60">
        <f t="shared" ref="S37:S42" si="22">IF(($M37      =0),0,((($O37      -$M37      )/$M37      )*100))</f>
        <v>281.99642551433561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99.747751613717512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/>
      <c r="J40" s="119">
        <v>1895000</v>
      </c>
      <c r="K40" s="120">
        <v>1047651</v>
      </c>
      <c r="L40" s="119">
        <v>749000</v>
      </c>
      <c r="M40" s="120">
        <v>1359702</v>
      </c>
      <c r="N40" s="119">
        <v>33000</v>
      </c>
      <c r="O40" s="120">
        <v>201342</v>
      </c>
      <c r="P40" s="119">
        <f t="shared" si="19"/>
        <v>2677000</v>
      </c>
      <c r="Q40" s="120">
        <f t="shared" si="20"/>
        <v>2608695</v>
      </c>
      <c r="R40" s="59">
        <f t="shared" si="21"/>
        <v>-95.594125500667559</v>
      </c>
      <c r="S40" s="60">
        <f t="shared" si="22"/>
        <v>-85.192196525415127</v>
      </c>
      <c r="T40" s="59">
        <f t="shared" si="23"/>
        <v>89.233333333333334</v>
      </c>
      <c r="U40" s="61">
        <f t="shared" si="24"/>
        <v>86.956500000000005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30731000</v>
      </c>
      <c r="C42" s="121">
        <f>SUM(C37:C41)</f>
        <v>0</v>
      </c>
      <c r="D42" s="121"/>
      <c r="E42" s="121">
        <f t="shared" si="18"/>
        <v>30731000</v>
      </c>
      <c r="F42" s="122">
        <f t="shared" ref="F42:O42" si="25">SUM(F37:F41)</f>
        <v>30731000</v>
      </c>
      <c r="G42" s="123">
        <f t="shared" si="25"/>
        <v>30731000</v>
      </c>
      <c r="H42" s="122">
        <f t="shared" si="25"/>
        <v>1123000</v>
      </c>
      <c r="I42" s="123">
        <f t="shared" si="25"/>
        <v>0</v>
      </c>
      <c r="J42" s="122">
        <f t="shared" si="25"/>
        <v>14493000</v>
      </c>
      <c r="K42" s="123">
        <f t="shared" si="25"/>
        <v>14941171</v>
      </c>
      <c r="L42" s="122">
        <f t="shared" si="25"/>
        <v>3301000</v>
      </c>
      <c r="M42" s="123">
        <f t="shared" si="25"/>
        <v>4216057</v>
      </c>
      <c r="N42" s="122">
        <f t="shared" si="25"/>
        <v>11491000</v>
      </c>
      <c r="O42" s="123">
        <f t="shared" si="25"/>
        <v>11112516</v>
      </c>
      <c r="P42" s="122">
        <f t="shared" si="19"/>
        <v>30408000</v>
      </c>
      <c r="Q42" s="123">
        <f t="shared" si="20"/>
        <v>30269744</v>
      </c>
      <c r="R42" s="63">
        <f t="shared" si="21"/>
        <v>248.1066343532263</v>
      </c>
      <c r="S42" s="64">
        <f t="shared" si="22"/>
        <v>163.57603798999872</v>
      </c>
      <c r="T42" s="63">
        <f>IF((+$E37+$E40) =0,0,(P42   /(+$E37+$E40) )*100)</f>
        <v>98.948944062998279</v>
      </c>
      <c r="U42" s="65">
        <f>IF((+$E37+$E40) =0,0,(Q42   /(+$E37+$E40) )*100)</f>
        <v>98.499053073443747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30000000</v>
      </c>
      <c r="C45" s="118"/>
      <c r="D45" s="118"/>
      <c r="E45" s="118">
        <f t="shared" si="26"/>
        <v>30000000</v>
      </c>
      <c r="F45" s="119">
        <v>30000000</v>
      </c>
      <c r="G45" s="120">
        <v>30000000</v>
      </c>
      <c r="H45" s="119">
        <v>2788000</v>
      </c>
      <c r="I45" s="120">
        <v>-6141107</v>
      </c>
      <c r="J45" s="119">
        <v>1139000</v>
      </c>
      <c r="K45" s="120">
        <v>-9394268</v>
      </c>
      <c r="L45" s="119">
        <v>8055000</v>
      </c>
      <c r="M45" s="120">
        <v>-347013</v>
      </c>
      <c r="N45" s="119">
        <v>18018000</v>
      </c>
      <c r="O45" s="120">
        <v>15888441</v>
      </c>
      <c r="P45" s="119">
        <f t="shared" si="27"/>
        <v>30000000</v>
      </c>
      <c r="Q45" s="120">
        <f t="shared" si="28"/>
        <v>6053</v>
      </c>
      <c r="R45" s="59">
        <f t="shared" si="29"/>
        <v>123.68715083798882</v>
      </c>
      <c r="S45" s="60">
        <f t="shared" si="30"/>
        <v>-4678.6299072369047</v>
      </c>
      <c r="T45" s="59">
        <f t="shared" si="31"/>
        <v>100</v>
      </c>
      <c r="U45" s="61">
        <f t="shared" si="32"/>
        <v>2.0176666666666669E-2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15494000</v>
      </c>
      <c r="C53" s="118"/>
      <c r="D53" s="118"/>
      <c r="E53" s="118">
        <f t="shared" si="26"/>
        <v>15494000</v>
      </c>
      <c r="F53" s="119">
        <v>15494000</v>
      </c>
      <c r="G53" s="120">
        <v>10494000</v>
      </c>
      <c r="H53" s="119"/>
      <c r="I53" s="120"/>
      <c r="J53" s="119"/>
      <c r="K53" s="120"/>
      <c r="L53" s="119">
        <v>7025000</v>
      </c>
      <c r="M53" s="120">
        <v>6933440</v>
      </c>
      <c r="N53" s="119">
        <v>3469000</v>
      </c>
      <c r="O53" s="120">
        <v>6499858</v>
      </c>
      <c r="P53" s="119">
        <f t="shared" si="27"/>
        <v>10494000</v>
      </c>
      <c r="Q53" s="120">
        <f t="shared" si="28"/>
        <v>13433298</v>
      </c>
      <c r="R53" s="59">
        <f t="shared" si="29"/>
        <v>-50.619217081850529</v>
      </c>
      <c r="S53" s="60">
        <f t="shared" si="30"/>
        <v>-6.2534903309179866</v>
      </c>
      <c r="T53" s="59">
        <f t="shared" si="31"/>
        <v>67.72944365560862</v>
      </c>
      <c r="U53" s="61">
        <f t="shared" si="32"/>
        <v>86.7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45494000</v>
      </c>
      <c r="C55" s="121">
        <f>SUM(C44:C54)</f>
        <v>0</v>
      </c>
      <c r="D55" s="121"/>
      <c r="E55" s="121">
        <f t="shared" si="26"/>
        <v>45494000</v>
      </c>
      <c r="F55" s="122">
        <f t="shared" ref="F55:O55" si="33">SUM(F44:F54)</f>
        <v>45494000</v>
      </c>
      <c r="G55" s="123">
        <f t="shared" si="33"/>
        <v>40494000</v>
      </c>
      <c r="H55" s="122">
        <f t="shared" si="33"/>
        <v>2788000</v>
      </c>
      <c r="I55" s="123">
        <f t="shared" si="33"/>
        <v>-6141107</v>
      </c>
      <c r="J55" s="122">
        <f t="shared" si="33"/>
        <v>1139000</v>
      </c>
      <c r="K55" s="123">
        <f t="shared" si="33"/>
        <v>-9394268</v>
      </c>
      <c r="L55" s="122">
        <f t="shared" si="33"/>
        <v>15080000</v>
      </c>
      <c r="M55" s="123">
        <f t="shared" si="33"/>
        <v>6586427</v>
      </c>
      <c r="N55" s="122">
        <f t="shared" si="33"/>
        <v>21487000</v>
      </c>
      <c r="O55" s="123">
        <f t="shared" si="33"/>
        <v>22388299</v>
      </c>
      <c r="P55" s="122">
        <f t="shared" si="27"/>
        <v>40494000</v>
      </c>
      <c r="Q55" s="123">
        <f t="shared" si="28"/>
        <v>13439351</v>
      </c>
      <c r="R55" s="63">
        <f t="shared" si="29"/>
        <v>42.486737400530508</v>
      </c>
      <c r="S55" s="64">
        <f t="shared" si="30"/>
        <v>239.91569328863736</v>
      </c>
      <c r="T55" s="63">
        <f>IF((+$E45+$E47+$E49+$E50+$E53) =0,0,(P55   /(+$E45+$E47+$E49+$E50+$E53) )*100)</f>
        <v>89.00953971952346</v>
      </c>
      <c r="U55" s="65">
        <f>IF((+$E45+$E47+$E49+$E50+$E53) =0,0,(Q55   /(+$E45+$E47+$E49+$E50+$E53) )*100)</f>
        <v>29.54093067217655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99659000</v>
      </c>
      <c r="C69" s="130">
        <f>SUM(C9:C16,C19:C25,C28:C31,C34,C37:C41,C44:C54,C57:C60,C63:C67)</f>
        <v>0</v>
      </c>
      <c r="D69" s="130"/>
      <c r="E69" s="130">
        <f t="shared" si="35"/>
        <v>99659000</v>
      </c>
      <c r="F69" s="131">
        <f t="shared" ref="F69:O69" si="43">SUM(F9:F16,F19:F25,F28:F31,F34,F37:F41,F44:F54,F57:F60,F63:F67)</f>
        <v>99659000</v>
      </c>
      <c r="G69" s="132">
        <f t="shared" si="43"/>
        <v>88659000</v>
      </c>
      <c r="H69" s="131">
        <f t="shared" si="43"/>
        <v>5092000</v>
      </c>
      <c r="I69" s="132">
        <f t="shared" si="43"/>
        <v>-8530452</v>
      </c>
      <c r="J69" s="131">
        <f t="shared" si="43"/>
        <v>16003000</v>
      </c>
      <c r="K69" s="132">
        <f t="shared" si="43"/>
        <v>7110025</v>
      </c>
      <c r="L69" s="131">
        <f t="shared" si="43"/>
        <v>22738000</v>
      </c>
      <c r="M69" s="132">
        <f t="shared" si="43"/>
        <v>11372100</v>
      </c>
      <c r="N69" s="131">
        <f t="shared" si="43"/>
        <v>33294000</v>
      </c>
      <c r="O69" s="132">
        <f t="shared" si="43"/>
        <v>34747107</v>
      </c>
      <c r="P69" s="131">
        <f t="shared" si="36"/>
        <v>77127000</v>
      </c>
      <c r="Q69" s="132">
        <f t="shared" si="37"/>
        <v>44698780</v>
      </c>
      <c r="R69" s="72">
        <f t="shared" si="38"/>
        <v>46.424487641833053</v>
      </c>
      <c r="S69" s="73">
        <f t="shared" si="39"/>
        <v>205.54697021658268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86.02259672760124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49.854203147481016</v>
      </c>
      <c r="V69" s="131">
        <f>SUM(V9:V16,V19:V25,V28:V31,V34,V37:V41,V44:V54,V57:V60,V63:V67)</f>
        <v>21621000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146292000</v>
      </c>
      <c r="C71" s="118"/>
      <c r="D71" s="118"/>
      <c r="E71" s="118">
        <f>$B71      +$C71      +$D71</f>
        <v>146292000</v>
      </c>
      <c r="F71" s="119">
        <v>146292000</v>
      </c>
      <c r="G71" s="120">
        <v>146292000</v>
      </c>
      <c r="H71" s="119">
        <v>23635000</v>
      </c>
      <c r="I71" s="120">
        <v>30333912</v>
      </c>
      <c r="J71" s="119">
        <v>47903000</v>
      </c>
      <c r="K71" s="120">
        <v>43607451</v>
      </c>
      <c r="L71" s="119">
        <v>6414000</v>
      </c>
      <c r="M71" s="120">
        <v>11866663</v>
      </c>
      <c r="N71" s="119">
        <v>68340000</v>
      </c>
      <c r="O71" s="120">
        <v>55882245</v>
      </c>
      <c r="P71" s="119">
        <f>$H71      +$J71      +$L71      +$N71</f>
        <v>146292000</v>
      </c>
      <c r="Q71" s="120">
        <f>$I71      +$K71      +$M71      +$O71</f>
        <v>141690271</v>
      </c>
      <c r="R71" s="59">
        <f>IF(($L71      =0),0,((($N71      -$L71      )/$L71      )*100))</f>
        <v>965.48175865294661</v>
      </c>
      <c r="S71" s="60">
        <f>IF(($M71      =0),0,((($O71      -$M71      )/$M71      )*100))</f>
        <v>370.91794045217262</v>
      </c>
      <c r="T71" s="59">
        <f>IF(($E71      =0),0,(($P71      /$E71      )*100))</f>
        <v>100</v>
      </c>
      <c r="U71" s="61">
        <f>IF(($E71      =0),0,(($Q71      /$E71      )*100))</f>
        <v>96.854421977961877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146292000</v>
      </c>
      <c r="C73" s="127">
        <f>SUM(C71:C72)</f>
        <v>0</v>
      </c>
      <c r="D73" s="127"/>
      <c r="E73" s="127">
        <f>$B73      +$C73      +$D73</f>
        <v>146292000</v>
      </c>
      <c r="F73" s="128">
        <f t="shared" ref="F73:O73" si="44">SUM(F71:F72)</f>
        <v>146292000</v>
      </c>
      <c r="G73" s="129">
        <f t="shared" si="44"/>
        <v>146292000</v>
      </c>
      <c r="H73" s="128">
        <f t="shared" si="44"/>
        <v>23635000</v>
      </c>
      <c r="I73" s="129">
        <f t="shared" si="44"/>
        <v>30333912</v>
      </c>
      <c r="J73" s="128">
        <f t="shared" si="44"/>
        <v>47903000</v>
      </c>
      <c r="K73" s="129">
        <f t="shared" si="44"/>
        <v>43607451</v>
      </c>
      <c r="L73" s="128">
        <f t="shared" si="44"/>
        <v>6414000</v>
      </c>
      <c r="M73" s="129">
        <f t="shared" si="44"/>
        <v>11866663</v>
      </c>
      <c r="N73" s="128">
        <f t="shared" si="44"/>
        <v>68340000</v>
      </c>
      <c r="O73" s="129">
        <f t="shared" si="44"/>
        <v>55882245</v>
      </c>
      <c r="P73" s="128">
        <f>$H73      +$J73      +$L73      +$N73</f>
        <v>146292000</v>
      </c>
      <c r="Q73" s="129">
        <f>$I73      +$K73      +$M73      +$O73</f>
        <v>141690271</v>
      </c>
      <c r="R73" s="68">
        <f>IF(($L73      =0),0,((($N73      -$L73      )/$L73      )*100))</f>
        <v>965.48175865294661</v>
      </c>
      <c r="S73" s="69">
        <f>IF(($M73      =0),0,((($O73      -$M73      )/$M73      )*100))</f>
        <v>370.91794045217262</v>
      </c>
      <c r="T73" s="68">
        <f>IF(($E71      =0),0,(($P71      /$E71      )*100))</f>
        <v>100</v>
      </c>
      <c r="U73" s="70">
        <f>IF($E71   =0,0,($Q71   /$E71 )*100)</f>
        <v>96.854421977961877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146292000</v>
      </c>
      <c r="C74" s="130">
        <f>SUM(C71:C72)</f>
        <v>0</v>
      </c>
      <c r="D74" s="130"/>
      <c r="E74" s="130">
        <f>$B74      +$C74      +$D74</f>
        <v>146292000</v>
      </c>
      <c r="F74" s="131">
        <f t="shared" ref="F74:O74" si="45">SUM(F71:F72)</f>
        <v>146292000</v>
      </c>
      <c r="G74" s="132">
        <f t="shared" si="45"/>
        <v>146292000</v>
      </c>
      <c r="H74" s="131">
        <f t="shared" si="45"/>
        <v>23635000</v>
      </c>
      <c r="I74" s="132">
        <f t="shared" si="45"/>
        <v>30333912</v>
      </c>
      <c r="J74" s="131">
        <f t="shared" si="45"/>
        <v>47903000</v>
      </c>
      <c r="K74" s="132">
        <f t="shared" si="45"/>
        <v>43607451</v>
      </c>
      <c r="L74" s="131">
        <f t="shared" si="45"/>
        <v>6414000</v>
      </c>
      <c r="M74" s="132">
        <f t="shared" si="45"/>
        <v>11866663</v>
      </c>
      <c r="N74" s="131">
        <f t="shared" si="45"/>
        <v>68340000</v>
      </c>
      <c r="O74" s="132">
        <f t="shared" si="45"/>
        <v>55882245</v>
      </c>
      <c r="P74" s="131">
        <f>$H74      +$J74      +$L74      +$N74</f>
        <v>146292000</v>
      </c>
      <c r="Q74" s="132">
        <f>$I74      +$K74      +$M74      +$O74</f>
        <v>141690271</v>
      </c>
      <c r="R74" s="72">
        <f>IF(($L74      =0),0,((($N74      -$L74      )/$L74      )*100))</f>
        <v>965.48175865294661</v>
      </c>
      <c r="S74" s="73">
        <f>IF(($M74      =0),0,((($O74      -$M74      )/$M74      )*100))</f>
        <v>370.91794045217262</v>
      </c>
      <c r="T74" s="72">
        <f>IF(($E71      =0),0,(($P71      /$E71      )*100))</f>
        <v>100</v>
      </c>
      <c r="U74" s="76">
        <f>IF($E71   =0,0,($Q71   /$E71 )*100)</f>
        <v>96.854421977961877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245951000</v>
      </c>
      <c r="C75" s="130">
        <f>SUM(C9:C16,C19:C25,C28:C31,C34,C37:C41,C44:C54,C57:C60,C63:C67,C71:C72)</f>
        <v>0</v>
      </c>
      <c r="D75" s="130"/>
      <c r="E75" s="130">
        <f>$B75      +$C75      +$D75</f>
        <v>245951000</v>
      </c>
      <c r="F75" s="131">
        <f t="shared" ref="F75:O75" si="46">SUM(F9:F16,F19:F25,F28:F31,F34,F37:F41,F44:F54,F57:F60,F63:F67,F71:F72)</f>
        <v>245951000</v>
      </c>
      <c r="G75" s="132">
        <f t="shared" si="46"/>
        <v>234951000</v>
      </c>
      <c r="H75" s="131">
        <f t="shared" si="46"/>
        <v>28727000</v>
      </c>
      <c r="I75" s="132">
        <f t="shared" si="46"/>
        <v>21803460</v>
      </c>
      <c r="J75" s="131">
        <f t="shared" si="46"/>
        <v>63906000</v>
      </c>
      <c r="K75" s="132">
        <f t="shared" si="46"/>
        <v>50717476</v>
      </c>
      <c r="L75" s="131">
        <f t="shared" si="46"/>
        <v>29152000</v>
      </c>
      <c r="M75" s="132">
        <f t="shared" si="46"/>
        <v>23238763</v>
      </c>
      <c r="N75" s="131">
        <f t="shared" si="46"/>
        <v>101634000</v>
      </c>
      <c r="O75" s="132">
        <f t="shared" si="46"/>
        <v>90629352</v>
      </c>
      <c r="P75" s="131">
        <f>$H75      +$J75      +$L75      +$N75</f>
        <v>223419000</v>
      </c>
      <c r="Q75" s="132">
        <f>$I75      +$K75      +$M75      +$O75</f>
        <v>186389051</v>
      </c>
      <c r="R75" s="72">
        <f>IF(($L75      =0),0,((($N75      -$L75      )/$L75      )*100))</f>
        <v>248.6347420417124</v>
      </c>
      <c r="S75" s="73">
        <f>IF(($M75      =0),0,((($O75      -$M75      )/$M75      )*100))</f>
        <v>289.99215233616349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94.688727744319806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78.994812906069484</v>
      </c>
      <c r="V75" s="131">
        <f>SUM(V9:V16,V19:V25,V28:V31,V34,V37:V41,V44:V54,V57:V60,V63:V67,V71:V72)</f>
        <v>21621000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BweXmU5H8vMI8KL9eBkjdA++UbHcnwoJMVfDqooj+OsUmK1WMsHdQQ+BDqw6JGUdgHwuvr+VjfcsY0reTqIaw==" saltValue="4ICLsKuwZ4WUevJkWja0B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104000</v>
      </c>
      <c r="I10" s="120"/>
      <c r="J10" s="119">
        <v>233000</v>
      </c>
      <c r="K10" s="120"/>
      <c r="L10" s="119">
        <v>477000</v>
      </c>
      <c r="M10" s="120"/>
      <c r="N10" s="119">
        <v>1045000</v>
      </c>
      <c r="O10" s="120">
        <v>559104</v>
      </c>
      <c r="P10" s="119">
        <f t="shared" ref="P10:P17" si="1">$H10      +$J10      +$L10      +$N10</f>
        <v>1859000</v>
      </c>
      <c r="Q10" s="120">
        <f t="shared" ref="Q10:Q17" si="2">$I10      +$K10      +$M10      +$O10</f>
        <v>559104</v>
      </c>
      <c r="R10" s="59">
        <f t="shared" ref="R10:R17" si="3">IF(($L10      =0),0,((($N10      -$L10      )/$L10      )*100))</f>
        <v>119.07756813417191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97.84210526315789</v>
      </c>
      <c r="U10" s="61">
        <f t="shared" ref="U10:U17" si="6">IF(($E10      =0),0,(($Q10      /$E10      )*100))</f>
        <v>29.426526315789474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104000</v>
      </c>
      <c r="I17" s="123">
        <f t="shared" si="7"/>
        <v>0</v>
      </c>
      <c r="J17" s="122">
        <f t="shared" si="7"/>
        <v>233000</v>
      </c>
      <c r="K17" s="123">
        <f t="shared" si="7"/>
        <v>0</v>
      </c>
      <c r="L17" s="122">
        <f t="shared" si="7"/>
        <v>477000</v>
      </c>
      <c r="M17" s="123">
        <f t="shared" si="7"/>
        <v>0</v>
      </c>
      <c r="N17" s="122">
        <f t="shared" si="7"/>
        <v>1045000</v>
      </c>
      <c r="O17" s="123">
        <f t="shared" si="7"/>
        <v>559104</v>
      </c>
      <c r="P17" s="122">
        <f t="shared" si="1"/>
        <v>1859000</v>
      </c>
      <c r="Q17" s="123">
        <f t="shared" si="2"/>
        <v>559104</v>
      </c>
      <c r="R17" s="63">
        <f t="shared" si="3"/>
        <v>119.07756813417191</v>
      </c>
      <c r="S17" s="64">
        <f t="shared" si="4"/>
        <v>0</v>
      </c>
      <c r="T17" s="63">
        <f>IF((SUM($E9:$E14))=0,0,(P17/(SUM($E9:$E14))*100))</f>
        <v>97.84210526315789</v>
      </c>
      <c r="U17" s="65">
        <f>IF((SUM($E9:$E14))=0,0,(Q17/(SUM($E9:$E14))*100))</f>
        <v>29.426526315789474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71088000</v>
      </c>
      <c r="C19" s="118"/>
      <c r="D19" s="118"/>
      <c r="E19" s="118">
        <f t="shared" ref="E19:E26" si="8">$B19      +$C19      +$D19</f>
        <v>71088000</v>
      </c>
      <c r="F19" s="119">
        <v>71088000</v>
      </c>
      <c r="G19" s="120">
        <v>71088000</v>
      </c>
      <c r="H19" s="119">
        <v>8322000</v>
      </c>
      <c r="I19" s="120"/>
      <c r="J19" s="119">
        <v>33269000</v>
      </c>
      <c r="K19" s="120"/>
      <c r="L19" s="119">
        <v>7736000</v>
      </c>
      <c r="M19" s="120"/>
      <c r="N19" s="119">
        <v>21761000</v>
      </c>
      <c r="O19" s="120">
        <v>19638446</v>
      </c>
      <c r="P19" s="119">
        <f t="shared" ref="P19:P26" si="9">$H19      +$J19      +$L19      +$N19</f>
        <v>71088000</v>
      </c>
      <c r="Q19" s="120">
        <f t="shared" ref="Q19:Q26" si="10">$I19      +$K19      +$M19      +$O19</f>
        <v>19638446</v>
      </c>
      <c r="R19" s="59">
        <f t="shared" ref="R19:R26" si="11">IF(($L19      =0),0,((($N19      -$L19      )/$L19      )*100))</f>
        <v>181.29524301964838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100</v>
      </c>
      <c r="U19" s="61">
        <f t="shared" ref="U19:U26" si="14">IF(($E19      =0),0,(($Q19      /$E19      )*100))</f>
        <v>27.625542988971414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71088000</v>
      </c>
      <c r="C26" s="121">
        <f>SUM(C19:C25)</f>
        <v>0</v>
      </c>
      <c r="D26" s="121"/>
      <c r="E26" s="121">
        <f t="shared" si="8"/>
        <v>71088000</v>
      </c>
      <c r="F26" s="122">
        <f t="shared" ref="F26:O26" si="15">SUM(F19:F25)</f>
        <v>71088000</v>
      </c>
      <c r="G26" s="123">
        <f t="shared" si="15"/>
        <v>71088000</v>
      </c>
      <c r="H26" s="122">
        <f t="shared" si="15"/>
        <v>8322000</v>
      </c>
      <c r="I26" s="123">
        <f t="shared" si="15"/>
        <v>0</v>
      </c>
      <c r="J26" s="122">
        <f t="shared" si="15"/>
        <v>33269000</v>
      </c>
      <c r="K26" s="123">
        <f t="shared" si="15"/>
        <v>0</v>
      </c>
      <c r="L26" s="122">
        <f t="shared" si="15"/>
        <v>7736000</v>
      </c>
      <c r="M26" s="123">
        <f t="shared" si="15"/>
        <v>0</v>
      </c>
      <c r="N26" s="122">
        <f t="shared" si="15"/>
        <v>21761000</v>
      </c>
      <c r="O26" s="123">
        <f t="shared" si="15"/>
        <v>19638446</v>
      </c>
      <c r="P26" s="122">
        <f t="shared" si="9"/>
        <v>71088000</v>
      </c>
      <c r="Q26" s="123">
        <f t="shared" si="10"/>
        <v>19638446</v>
      </c>
      <c r="R26" s="63">
        <f t="shared" si="11"/>
        <v>181.29524301964838</v>
      </c>
      <c r="S26" s="64">
        <f t="shared" si="12"/>
        <v>0</v>
      </c>
      <c r="T26" s="63">
        <f>IF(($E26-$E21-$E25)   =0,0,($P26   /($E26-$E21-$E25)   )*100)</f>
        <v>100</v>
      </c>
      <c r="U26" s="65">
        <f>IF(($E26-$E21-$E25)   =0,0,($Q26   /($E26-$E21-$E25)   )*100)</f>
        <v>27.625542988971414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2210000</v>
      </c>
      <c r="C34" s="118"/>
      <c r="D34" s="118"/>
      <c r="E34" s="118">
        <f>$B34      +$C34      +$D34</f>
        <v>2210000</v>
      </c>
      <c r="F34" s="119">
        <v>2210000</v>
      </c>
      <c r="G34" s="120">
        <v>2210000</v>
      </c>
      <c r="H34" s="119">
        <v>232000</v>
      </c>
      <c r="I34" s="120"/>
      <c r="J34" s="119">
        <v>348000</v>
      </c>
      <c r="K34" s="120"/>
      <c r="L34" s="119">
        <v>556000</v>
      </c>
      <c r="M34" s="120"/>
      <c r="N34" s="119">
        <v>351000</v>
      </c>
      <c r="O34" s="120">
        <v>713502</v>
      </c>
      <c r="P34" s="119">
        <f>$H34      +$J34      +$L34      +$N34</f>
        <v>1487000</v>
      </c>
      <c r="Q34" s="120">
        <f>$I34      +$K34      +$M34      +$O34</f>
        <v>713502</v>
      </c>
      <c r="R34" s="59">
        <f>IF(($L34      =0),0,((($N34      -$L34      )/$L34      )*100))</f>
        <v>-36.870503597122301</v>
      </c>
      <c r="S34" s="60">
        <f>IF(($M34      =0),0,((($O34      -$M34      )/$M34      )*100))</f>
        <v>0</v>
      </c>
      <c r="T34" s="59">
        <f>IF(($E34      =0),0,(($P34      /$E34      )*100))</f>
        <v>67.285067873303177</v>
      </c>
      <c r="U34" s="61">
        <f>IF(($E34      =0),0,(($Q34      /$E34      )*100))</f>
        <v>32.285158371040723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2210000</v>
      </c>
      <c r="C35" s="121">
        <f>C34</f>
        <v>0</v>
      </c>
      <c r="D35" s="121"/>
      <c r="E35" s="121">
        <f>$B35      +$C35      +$D35</f>
        <v>2210000</v>
      </c>
      <c r="F35" s="122">
        <f t="shared" ref="F35:O35" si="17">F34</f>
        <v>2210000</v>
      </c>
      <c r="G35" s="123">
        <f t="shared" si="17"/>
        <v>2210000</v>
      </c>
      <c r="H35" s="122">
        <f t="shared" si="17"/>
        <v>232000</v>
      </c>
      <c r="I35" s="123">
        <f t="shared" si="17"/>
        <v>0</v>
      </c>
      <c r="J35" s="122">
        <f t="shared" si="17"/>
        <v>348000</v>
      </c>
      <c r="K35" s="123">
        <f t="shared" si="17"/>
        <v>0</v>
      </c>
      <c r="L35" s="122">
        <f t="shared" si="17"/>
        <v>556000</v>
      </c>
      <c r="M35" s="123">
        <f t="shared" si="17"/>
        <v>0</v>
      </c>
      <c r="N35" s="122">
        <f t="shared" si="17"/>
        <v>351000</v>
      </c>
      <c r="O35" s="123">
        <f t="shared" si="17"/>
        <v>713502</v>
      </c>
      <c r="P35" s="122">
        <f>$H35      +$J35      +$L35      +$N35</f>
        <v>1487000</v>
      </c>
      <c r="Q35" s="123">
        <f>$I35      +$K35      +$M35      +$O35</f>
        <v>713502</v>
      </c>
      <c r="R35" s="63">
        <f>IF(($L35      =0),0,((($N35      -$L35      )/$L35      )*100))</f>
        <v>-36.870503597122301</v>
      </c>
      <c r="S35" s="64">
        <f>IF(($M35      =0),0,((($O35      -$M35      )/$M35      )*100))</f>
        <v>0</v>
      </c>
      <c r="T35" s="63">
        <f>IF($E35   =0,0,($P35   /$E35   )*100)</f>
        <v>67.285067873303177</v>
      </c>
      <c r="U35" s="65">
        <f>IF($E35   =0,0,($Q35   /$E35   )*100)</f>
        <v>32.285158371040723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333000</v>
      </c>
      <c r="C38" s="118">
        <v>-333000</v>
      </c>
      <c r="D38" s="118"/>
      <c r="E38" s="118">
        <f t="shared" si="18"/>
        <v>0</v>
      </c>
      <c r="F38" s="119">
        <v>333000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333000</v>
      </c>
      <c r="C42" s="121">
        <f>SUM(C37:C41)</f>
        <v>-333000</v>
      </c>
      <c r="D42" s="121"/>
      <c r="E42" s="121">
        <f t="shared" si="18"/>
        <v>0</v>
      </c>
      <c r="F42" s="122">
        <f t="shared" ref="F42:O42" si="25">SUM(F37:F41)</f>
        <v>333000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1000000</v>
      </c>
      <c r="C45" s="118"/>
      <c r="D45" s="118"/>
      <c r="E45" s="118">
        <f t="shared" si="26"/>
        <v>1000000</v>
      </c>
      <c r="F45" s="119">
        <v>1000000</v>
      </c>
      <c r="G45" s="120">
        <v>1000000</v>
      </c>
      <c r="H45" s="119"/>
      <c r="I45" s="120"/>
      <c r="J45" s="119">
        <v>1000000</v>
      </c>
      <c r="K45" s="120"/>
      <c r="L45" s="119"/>
      <c r="M45" s="120"/>
      <c r="N45" s="119"/>
      <c r="O45" s="120">
        <v>6369950</v>
      </c>
      <c r="P45" s="119">
        <f t="shared" si="27"/>
        <v>1000000</v>
      </c>
      <c r="Q45" s="120">
        <f t="shared" si="28"/>
        <v>6369950</v>
      </c>
      <c r="R45" s="59">
        <f t="shared" si="29"/>
        <v>0</v>
      </c>
      <c r="S45" s="60">
        <f t="shared" si="30"/>
        <v>0</v>
      </c>
      <c r="T45" s="59">
        <f t="shared" si="31"/>
        <v>100</v>
      </c>
      <c r="U45" s="61">
        <f t="shared" si="32"/>
        <v>636.995</v>
      </c>
      <c r="V45" s="119">
        <v>19374000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20000000</v>
      </c>
      <c r="C53" s="118"/>
      <c r="D53" s="118"/>
      <c r="E53" s="118">
        <f t="shared" si="26"/>
        <v>20000000</v>
      </c>
      <c r="F53" s="119">
        <v>20000000</v>
      </c>
      <c r="G53" s="120">
        <v>20000000</v>
      </c>
      <c r="H53" s="119">
        <v>2667000</v>
      </c>
      <c r="I53" s="120"/>
      <c r="J53" s="119">
        <v>3881000</v>
      </c>
      <c r="K53" s="120"/>
      <c r="L53" s="119">
        <v>8462000</v>
      </c>
      <c r="M53" s="120"/>
      <c r="N53" s="119">
        <v>4990000</v>
      </c>
      <c r="O53" s="120">
        <v>9930525</v>
      </c>
      <c r="P53" s="119">
        <f t="shared" si="27"/>
        <v>20000000</v>
      </c>
      <c r="Q53" s="120">
        <f t="shared" si="28"/>
        <v>9930525</v>
      </c>
      <c r="R53" s="59">
        <f t="shared" si="29"/>
        <v>-41.030489246041121</v>
      </c>
      <c r="S53" s="60">
        <f t="shared" si="30"/>
        <v>0</v>
      </c>
      <c r="T53" s="59">
        <f t="shared" si="31"/>
        <v>100</v>
      </c>
      <c r="U53" s="61">
        <f t="shared" si="32"/>
        <v>49.652625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21000000</v>
      </c>
      <c r="C55" s="121">
        <f>SUM(C44:C54)</f>
        <v>0</v>
      </c>
      <c r="D55" s="121"/>
      <c r="E55" s="121">
        <f t="shared" si="26"/>
        <v>21000000</v>
      </c>
      <c r="F55" s="122">
        <f t="shared" ref="F55:O55" si="33">SUM(F44:F54)</f>
        <v>21000000</v>
      </c>
      <c r="G55" s="123">
        <f t="shared" si="33"/>
        <v>21000000</v>
      </c>
      <c r="H55" s="122">
        <f t="shared" si="33"/>
        <v>2667000</v>
      </c>
      <c r="I55" s="123">
        <f t="shared" si="33"/>
        <v>0</v>
      </c>
      <c r="J55" s="122">
        <f t="shared" si="33"/>
        <v>4881000</v>
      </c>
      <c r="K55" s="123">
        <f t="shared" si="33"/>
        <v>0</v>
      </c>
      <c r="L55" s="122">
        <f t="shared" si="33"/>
        <v>8462000</v>
      </c>
      <c r="M55" s="123">
        <f t="shared" si="33"/>
        <v>0</v>
      </c>
      <c r="N55" s="122">
        <f t="shared" si="33"/>
        <v>4990000</v>
      </c>
      <c r="O55" s="123">
        <f t="shared" si="33"/>
        <v>16300475</v>
      </c>
      <c r="P55" s="122">
        <f t="shared" si="27"/>
        <v>21000000</v>
      </c>
      <c r="Q55" s="123">
        <f t="shared" si="28"/>
        <v>16300475</v>
      </c>
      <c r="R55" s="63">
        <f t="shared" si="29"/>
        <v>-41.030489246041121</v>
      </c>
      <c r="S55" s="64">
        <f t="shared" si="30"/>
        <v>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77.621309523809529</v>
      </c>
      <c r="V55" s="122">
        <f>SUM(V44:V54)</f>
        <v>19374000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96531000</v>
      </c>
      <c r="C69" s="130">
        <f>SUM(C9:C16,C19:C25,C28:C31,C34,C37:C41,C44:C54,C57:C60,C63:C67)</f>
        <v>-333000</v>
      </c>
      <c r="D69" s="130"/>
      <c r="E69" s="130">
        <f t="shared" si="35"/>
        <v>96198000</v>
      </c>
      <c r="F69" s="131">
        <f t="shared" ref="F69:O69" si="43">SUM(F9:F16,F19:F25,F28:F31,F34,F37:F41,F44:F54,F57:F60,F63:F67)</f>
        <v>96531000</v>
      </c>
      <c r="G69" s="132">
        <f t="shared" si="43"/>
        <v>96198000</v>
      </c>
      <c r="H69" s="131">
        <f t="shared" si="43"/>
        <v>11325000</v>
      </c>
      <c r="I69" s="132">
        <f t="shared" si="43"/>
        <v>0</v>
      </c>
      <c r="J69" s="131">
        <f t="shared" si="43"/>
        <v>38731000</v>
      </c>
      <c r="K69" s="132">
        <f t="shared" si="43"/>
        <v>0</v>
      </c>
      <c r="L69" s="131">
        <f t="shared" si="43"/>
        <v>17231000</v>
      </c>
      <c r="M69" s="132">
        <f t="shared" si="43"/>
        <v>0</v>
      </c>
      <c r="N69" s="131">
        <f t="shared" si="43"/>
        <v>28147000</v>
      </c>
      <c r="O69" s="132">
        <f t="shared" si="43"/>
        <v>37211527</v>
      </c>
      <c r="P69" s="131">
        <f t="shared" si="36"/>
        <v>95434000</v>
      </c>
      <c r="Q69" s="132">
        <f t="shared" si="37"/>
        <v>37211527</v>
      </c>
      <c r="R69" s="72">
        <f t="shared" si="38"/>
        <v>63.350937264233067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99.205804694484286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38.682225202187155</v>
      </c>
      <c r="V69" s="131">
        <f>SUM(V9:V16,V19:V25,V28:V31,V34,V37:V41,V44:V54,V57:V60,V63:V67)</f>
        <v>19374000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96531000</v>
      </c>
      <c r="C75" s="130">
        <f>SUM(C9:C16,C19:C25,C28:C31,C34,C37:C41,C44:C54,C57:C60,C63:C67,C71:C72)</f>
        <v>-333000</v>
      </c>
      <c r="D75" s="130"/>
      <c r="E75" s="130">
        <f>$B75      +$C75      +$D75</f>
        <v>96198000</v>
      </c>
      <c r="F75" s="131">
        <f t="shared" ref="F75:O75" si="46">SUM(F9:F16,F19:F25,F28:F31,F34,F37:F41,F44:F54,F57:F60,F63:F67,F71:F72)</f>
        <v>96531000</v>
      </c>
      <c r="G75" s="132">
        <f t="shared" si="46"/>
        <v>96198000</v>
      </c>
      <c r="H75" s="131">
        <f t="shared" si="46"/>
        <v>11325000</v>
      </c>
      <c r="I75" s="132">
        <f t="shared" si="46"/>
        <v>0</v>
      </c>
      <c r="J75" s="131">
        <f t="shared" si="46"/>
        <v>38731000</v>
      </c>
      <c r="K75" s="132">
        <f t="shared" si="46"/>
        <v>0</v>
      </c>
      <c r="L75" s="131">
        <f t="shared" si="46"/>
        <v>17231000</v>
      </c>
      <c r="M75" s="132">
        <f t="shared" si="46"/>
        <v>0</v>
      </c>
      <c r="N75" s="131">
        <f t="shared" si="46"/>
        <v>28147000</v>
      </c>
      <c r="O75" s="132">
        <f t="shared" si="46"/>
        <v>37211527</v>
      </c>
      <c r="P75" s="131">
        <f>$H75      +$J75      +$L75      +$N75</f>
        <v>95434000</v>
      </c>
      <c r="Q75" s="132">
        <f>$I75      +$K75      +$M75      +$O75</f>
        <v>37211527</v>
      </c>
      <c r="R75" s="72">
        <f>IF(($L75      =0),0,((($N75      -$L75      )/$L75      )*100))</f>
        <v>63.350937264233067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99.205804694484286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38.682225202187155</v>
      </c>
      <c r="V75" s="131">
        <f>SUM(V9:V16,V19:V25,V28:V31,V34,V37:V41,V44:V54,V57:V60,V63:V67,V71:V72)</f>
        <v>19374000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rESjhRQNYt9gIWGQWWLk85k751Jn8a+1bWWyhttn0jgveLv9e0LF0H6WHbVxvb77mp3R19WG3XI/LW+IY/Wsg==" saltValue="W1SQDgt9oV+0+TEPYVAAn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330000</v>
      </c>
      <c r="I10" s="120">
        <v>100000</v>
      </c>
      <c r="J10" s="119">
        <v>2926000</v>
      </c>
      <c r="K10" s="120">
        <v>1640374</v>
      </c>
      <c r="L10" s="119">
        <v>150000</v>
      </c>
      <c r="M10" s="120">
        <v>1293011</v>
      </c>
      <c r="N10" s="119">
        <v>42000</v>
      </c>
      <c r="O10" s="120">
        <v>206609</v>
      </c>
      <c r="P10" s="119">
        <f t="shared" ref="P10:P17" si="1">$H10      +$J10      +$L10      +$N10</f>
        <v>3448000</v>
      </c>
      <c r="Q10" s="120">
        <f t="shared" ref="Q10:Q17" si="2">$I10      +$K10      +$M10      +$O10</f>
        <v>3239994</v>
      </c>
      <c r="R10" s="59">
        <f t="shared" ref="R10:R17" si="3">IF(($L10      =0),0,((($N10      -$L10      )/$L10      )*100))</f>
        <v>-72</v>
      </c>
      <c r="S10" s="60">
        <f t="shared" ref="S10:S17" si="4">IF(($M10      =0),0,((($O10      -$M10      )/$M10      )*100))</f>
        <v>-84.021094948148161</v>
      </c>
      <c r="T10" s="59">
        <f t="shared" ref="T10:T17" si="5">IF(($E10      =0),0,(($P10      /$E10      )*100))</f>
        <v>90.736842105263165</v>
      </c>
      <c r="U10" s="61">
        <f t="shared" ref="U10:U17" si="6">IF(($E10      =0),0,(($Q10      /$E10      )*100))</f>
        <v>85.263000000000005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3800000</v>
      </c>
      <c r="H17" s="122">
        <f t="shared" si="7"/>
        <v>330000</v>
      </c>
      <c r="I17" s="123">
        <f t="shared" si="7"/>
        <v>100000</v>
      </c>
      <c r="J17" s="122">
        <f t="shared" si="7"/>
        <v>2926000</v>
      </c>
      <c r="K17" s="123">
        <f t="shared" si="7"/>
        <v>1640374</v>
      </c>
      <c r="L17" s="122">
        <f t="shared" si="7"/>
        <v>150000</v>
      </c>
      <c r="M17" s="123">
        <f t="shared" si="7"/>
        <v>1293011</v>
      </c>
      <c r="N17" s="122">
        <f t="shared" si="7"/>
        <v>42000</v>
      </c>
      <c r="O17" s="123">
        <f t="shared" si="7"/>
        <v>206609</v>
      </c>
      <c r="P17" s="122">
        <f t="shared" si="1"/>
        <v>3448000</v>
      </c>
      <c r="Q17" s="123">
        <f t="shared" si="2"/>
        <v>3239994</v>
      </c>
      <c r="R17" s="63">
        <f t="shared" si="3"/>
        <v>-72</v>
      </c>
      <c r="S17" s="64">
        <f t="shared" si="4"/>
        <v>-84.021094948148161</v>
      </c>
      <c r="T17" s="63">
        <f>IF((SUM($E9:$E14))=0,0,(P17/(SUM($E9:$E14))*100))</f>
        <v>90.736842105263165</v>
      </c>
      <c r="U17" s="65">
        <f>IF((SUM($E9:$E14))=0,0,(Q17/(SUM($E9:$E14))*100))</f>
        <v>85.263000000000005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5000000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>
        <v>8448613</v>
      </c>
      <c r="L23" s="119"/>
      <c r="M23" s="120">
        <v>1560916</v>
      </c>
      <c r="N23" s="119">
        <v>2833000</v>
      </c>
      <c r="O23" s="120">
        <v>2689601</v>
      </c>
      <c r="P23" s="119">
        <f t="shared" si="9"/>
        <v>2833000</v>
      </c>
      <c r="Q23" s="120">
        <f t="shared" si="10"/>
        <v>12699130</v>
      </c>
      <c r="R23" s="59">
        <f t="shared" si="11"/>
        <v>0</v>
      </c>
      <c r="S23" s="60">
        <f t="shared" si="12"/>
        <v>72.309144117941003</v>
      </c>
      <c r="T23" s="59">
        <f t="shared" si="13"/>
        <v>14.164999999999999</v>
      </c>
      <c r="U23" s="61">
        <f t="shared" si="14"/>
        <v>63.495650000000005</v>
      </c>
      <c r="V23" s="119">
        <v>13412000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20000000</v>
      </c>
      <c r="D26" s="121"/>
      <c r="E26" s="121">
        <f t="shared" si="8"/>
        <v>20000000</v>
      </c>
      <c r="F26" s="122">
        <f t="shared" ref="F26:O26" si="15">SUM(F19:F25)</f>
        <v>20000000</v>
      </c>
      <c r="G26" s="123">
        <f t="shared" si="15"/>
        <v>25000000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8448613</v>
      </c>
      <c r="L26" s="122">
        <f t="shared" si="15"/>
        <v>0</v>
      </c>
      <c r="M26" s="123">
        <f t="shared" si="15"/>
        <v>1560916</v>
      </c>
      <c r="N26" s="122">
        <f t="shared" si="15"/>
        <v>2833000</v>
      </c>
      <c r="O26" s="123">
        <f t="shared" si="15"/>
        <v>2689601</v>
      </c>
      <c r="P26" s="122">
        <f t="shared" si="9"/>
        <v>2833000</v>
      </c>
      <c r="Q26" s="123">
        <f t="shared" si="10"/>
        <v>12699130</v>
      </c>
      <c r="R26" s="63">
        <f t="shared" si="11"/>
        <v>0</v>
      </c>
      <c r="S26" s="64">
        <f t="shared" si="12"/>
        <v>72.309144117941003</v>
      </c>
      <c r="T26" s="63">
        <f>IF(($E26-$E21-$E25)   =0,0,($P26   /($E26-$E21-$E25)   )*100)</f>
        <v>14.164999999999999</v>
      </c>
      <c r="U26" s="65">
        <f>IF(($E26-$E21-$E25)   =0,0,($Q26   /($E26-$E21-$E25)   )*100)</f>
        <v>63.495650000000005</v>
      </c>
      <c r="V26" s="122">
        <f>SUM(V19:V25)</f>
        <v>13412000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2178000</v>
      </c>
      <c r="C34" s="118"/>
      <c r="D34" s="118"/>
      <c r="E34" s="118">
        <f>$B34      +$C34      +$D34</f>
        <v>2178000</v>
      </c>
      <c r="F34" s="119">
        <v>2178000</v>
      </c>
      <c r="G34" s="120">
        <v>1645000</v>
      </c>
      <c r="H34" s="119">
        <v>217000</v>
      </c>
      <c r="I34" s="120"/>
      <c r="J34" s="119">
        <v>121000</v>
      </c>
      <c r="K34" s="120">
        <v>248692</v>
      </c>
      <c r="L34" s="119">
        <v>375000</v>
      </c>
      <c r="M34" s="120">
        <v>-586181</v>
      </c>
      <c r="N34" s="119">
        <v>372000</v>
      </c>
      <c r="O34" s="120">
        <v>188814</v>
      </c>
      <c r="P34" s="119">
        <f>$H34      +$J34      +$L34      +$N34</f>
        <v>1085000</v>
      </c>
      <c r="Q34" s="120">
        <f>$I34      +$K34      +$M34      +$O34</f>
        <v>-148675</v>
      </c>
      <c r="R34" s="59">
        <f>IF(($L34      =0),0,((($N34      -$L34      )/$L34      )*100))</f>
        <v>-0.8</v>
      </c>
      <c r="S34" s="60">
        <f>IF(($M34      =0),0,((($O34      -$M34      )/$M34      )*100))</f>
        <v>-132.21087002137565</v>
      </c>
      <c r="T34" s="59">
        <f>IF(($E34      =0),0,(($P34      /$E34      )*100))</f>
        <v>49.816345270890729</v>
      </c>
      <c r="U34" s="61">
        <f>IF(($E34      =0),0,(($Q34      /$E34      )*100))</f>
        <v>-6.826216712580349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2178000</v>
      </c>
      <c r="C35" s="121">
        <f>C34</f>
        <v>0</v>
      </c>
      <c r="D35" s="121"/>
      <c r="E35" s="121">
        <f>$B35      +$C35      +$D35</f>
        <v>2178000</v>
      </c>
      <c r="F35" s="122">
        <f t="shared" ref="F35:O35" si="17">F34</f>
        <v>2178000</v>
      </c>
      <c r="G35" s="123">
        <f t="shared" si="17"/>
        <v>1645000</v>
      </c>
      <c r="H35" s="122">
        <f t="shared" si="17"/>
        <v>217000</v>
      </c>
      <c r="I35" s="123">
        <f t="shared" si="17"/>
        <v>0</v>
      </c>
      <c r="J35" s="122">
        <f t="shared" si="17"/>
        <v>121000</v>
      </c>
      <c r="K35" s="123">
        <f t="shared" si="17"/>
        <v>248692</v>
      </c>
      <c r="L35" s="122">
        <f t="shared" si="17"/>
        <v>375000</v>
      </c>
      <c r="M35" s="123">
        <f t="shared" si="17"/>
        <v>-586181</v>
      </c>
      <c r="N35" s="122">
        <f t="shared" si="17"/>
        <v>372000</v>
      </c>
      <c r="O35" s="123">
        <f t="shared" si="17"/>
        <v>188814</v>
      </c>
      <c r="P35" s="122">
        <f>$H35      +$J35      +$L35      +$N35</f>
        <v>1085000</v>
      </c>
      <c r="Q35" s="123">
        <f>$I35      +$K35      +$M35      +$O35</f>
        <v>-148675</v>
      </c>
      <c r="R35" s="63">
        <f>IF(($L35      =0),0,((($N35      -$L35      )/$L35      )*100))</f>
        <v>-0.8</v>
      </c>
      <c r="S35" s="64">
        <f>IF(($M35      =0),0,((($O35      -$M35      )/$M35      )*100))</f>
        <v>-132.21087002137565</v>
      </c>
      <c r="T35" s="63">
        <f>IF($E35   =0,0,($P35   /$E35   )*100)</f>
        <v>49.816345270890729</v>
      </c>
      <c r="U35" s="65">
        <f>IF($E35   =0,0,($Q35   /$E35   )*100)</f>
        <v>-6.826216712580349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5000000</v>
      </c>
      <c r="C37" s="118"/>
      <c r="D37" s="118"/>
      <c r="E37" s="118">
        <f t="shared" ref="E37:E42" si="18">$B37      +$C37      +$D37</f>
        <v>5000000</v>
      </c>
      <c r="F37" s="119">
        <v>5000000</v>
      </c>
      <c r="G37" s="120">
        <v>5000000</v>
      </c>
      <c r="H37" s="119">
        <v>1235000</v>
      </c>
      <c r="I37" s="120">
        <v>-87448</v>
      </c>
      <c r="J37" s="119">
        <v>1015000</v>
      </c>
      <c r="K37" s="120">
        <v>750771</v>
      </c>
      <c r="L37" s="119"/>
      <c r="M37" s="120">
        <v>-12923820</v>
      </c>
      <c r="N37" s="119">
        <v>541000</v>
      </c>
      <c r="O37" s="120">
        <v>919576</v>
      </c>
      <c r="P37" s="119">
        <f t="shared" ref="P37:P42" si="19">$H37      +$J37      +$L37      +$N37</f>
        <v>2791000</v>
      </c>
      <c r="Q37" s="120">
        <f t="shared" ref="Q37:Q42" si="20">$I37      +$K37      +$M37      +$O37</f>
        <v>-11340921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-107.11535753360847</v>
      </c>
      <c r="T37" s="59">
        <f t="shared" ref="T37:T42" si="23">IF(($E37      =0),0,(($P37      /$E37      )*100))</f>
        <v>55.82</v>
      </c>
      <c r="U37" s="61">
        <f t="shared" ref="U37:U42" si="24">IF(($E37      =0),0,(($Q37      /$E37      )*100))</f>
        <v>-226.81841999999997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1561000</v>
      </c>
      <c r="C38" s="118">
        <v>194000</v>
      </c>
      <c r="D38" s="118"/>
      <c r="E38" s="118">
        <f t="shared" si="18"/>
        <v>1755000</v>
      </c>
      <c r="F38" s="119">
        <v>1561000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/>
      <c r="K40" s="120">
        <v>2596726</v>
      </c>
      <c r="L40" s="119">
        <v>3512000</v>
      </c>
      <c r="M40" s="120">
        <v>288525</v>
      </c>
      <c r="N40" s="119">
        <v>296000</v>
      </c>
      <c r="O40" s="120">
        <v>261000</v>
      </c>
      <c r="P40" s="119">
        <f t="shared" si="19"/>
        <v>3808000</v>
      </c>
      <c r="Q40" s="120">
        <f t="shared" si="20"/>
        <v>3146251</v>
      </c>
      <c r="R40" s="59">
        <f t="shared" si="21"/>
        <v>-91.571753986332567</v>
      </c>
      <c r="S40" s="60">
        <f t="shared" si="22"/>
        <v>-9.5399012217312187</v>
      </c>
      <c r="T40" s="59">
        <f t="shared" si="23"/>
        <v>95.199999999999989</v>
      </c>
      <c r="U40" s="61">
        <f t="shared" si="24"/>
        <v>78.656274999999994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10561000</v>
      </c>
      <c r="C42" s="121">
        <f>SUM(C37:C41)</f>
        <v>194000</v>
      </c>
      <c r="D42" s="121"/>
      <c r="E42" s="121">
        <f t="shared" si="18"/>
        <v>10755000</v>
      </c>
      <c r="F42" s="122">
        <f t="shared" ref="F42:O42" si="25">SUM(F37:F41)</f>
        <v>10561000</v>
      </c>
      <c r="G42" s="123">
        <f t="shared" si="25"/>
        <v>9000000</v>
      </c>
      <c r="H42" s="122">
        <f t="shared" si="25"/>
        <v>1235000</v>
      </c>
      <c r="I42" s="123">
        <f t="shared" si="25"/>
        <v>-87448</v>
      </c>
      <c r="J42" s="122">
        <f t="shared" si="25"/>
        <v>1015000</v>
      </c>
      <c r="K42" s="123">
        <f t="shared" si="25"/>
        <v>3347497</v>
      </c>
      <c r="L42" s="122">
        <f t="shared" si="25"/>
        <v>3512000</v>
      </c>
      <c r="M42" s="123">
        <f t="shared" si="25"/>
        <v>-12635295</v>
      </c>
      <c r="N42" s="122">
        <f t="shared" si="25"/>
        <v>837000</v>
      </c>
      <c r="O42" s="123">
        <f t="shared" si="25"/>
        <v>1180576</v>
      </c>
      <c r="P42" s="122">
        <f t="shared" si="19"/>
        <v>6599000</v>
      </c>
      <c r="Q42" s="123">
        <f t="shared" si="20"/>
        <v>-8194670</v>
      </c>
      <c r="R42" s="63">
        <f t="shared" si="21"/>
        <v>-76.167425968109342</v>
      </c>
      <c r="S42" s="64">
        <f t="shared" si="22"/>
        <v>-109.34347793225247</v>
      </c>
      <c r="T42" s="63">
        <f>IF((+$E37+$E40) =0,0,(P42   /(+$E37+$E40) )*100)</f>
        <v>73.322222222222223</v>
      </c>
      <c r="U42" s="65">
        <f>IF((+$E37+$E40) =0,0,(Q42   /(+$E37+$E40) )*100)</f>
        <v>-91.051888888888882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20000000</v>
      </c>
      <c r="C53" s="118"/>
      <c r="D53" s="118"/>
      <c r="E53" s="118">
        <f t="shared" si="26"/>
        <v>20000000</v>
      </c>
      <c r="F53" s="119">
        <v>20000000</v>
      </c>
      <c r="G53" s="120">
        <v>20000000</v>
      </c>
      <c r="H53" s="119">
        <v>5851000</v>
      </c>
      <c r="I53" s="120">
        <v>4764952</v>
      </c>
      <c r="J53" s="119">
        <v>4536000</v>
      </c>
      <c r="K53" s="120">
        <v>484777</v>
      </c>
      <c r="L53" s="119">
        <v>3018000</v>
      </c>
      <c r="M53" s="120">
        <v>8059511</v>
      </c>
      <c r="N53" s="119">
        <v>6595000</v>
      </c>
      <c r="O53" s="120">
        <v>2950253</v>
      </c>
      <c r="P53" s="119">
        <f t="shared" si="27"/>
        <v>20000000</v>
      </c>
      <c r="Q53" s="120">
        <f t="shared" si="28"/>
        <v>16259493</v>
      </c>
      <c r="R53" s="59">
        <f t="shared" si="29"/>
        <v>118.52220013253812</v>
      </c>
      <c r="S53" s="60">
        <f t="shared" si="30"/>
        <v>-63.394143887886003</v>
      </c>
      <c r="T53" s="59">
        <f t="shared" si="31"/>
        <v>100</v>
      </c>
      <c r="U53" s="61">
        <f t="shared" si="32"/>
        <v>81.297465000000003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20000000</v>
      </c>
      <c r="C55" s="121">
        <f>SUM(C44:C54)</f>
        <v>0</v>
      </c>
      <c r="D55" s="121"/>
      <c r="E55" s="121">
        <f t="shared" si="26"/>
        <v>20000000</v>
      </c>
      <c r="F55" s="122">
        <f t="shared" ref="F55:O55" si="33">SUM(F44:F54)</f>
        <v>20000000</v>
      </c>
      <c r="G55" s="123">
        <f t="shared" si="33"/>
        <v>20000000</v>
      </c>
      <c r="H55" s="122">
        <f t="shared" si="33"/>
        <v>5851000</v>
      </c>
      <c r="I55" s="123">
        <f t="shared" si="33"/>
        <v>4764952</v>
      </c>
      <c r="J55" s="122">
        <f t="shared" si="33"/>
        <v>4536000</v>
      </c>
      <c r="K55" s="123">
        <f t="shared" si="33"/>
        <v>484777</v>
      </c>
      <c r="L55" s="122">
        <f t="shared" si="33"/>
        <v>3018000</v>
      </c>
      <c r="M55" s="123">
        <f t="shared" si="33"/>
        <v>8059511</v>
      </c>
      <c r="N55" s="122">
        <f t="shared" si="33"/>
        <v>6595000</v>
      </c>
      <c r="O55" s="123">
        <f t="shared" si="33"/>
        <v>2950253</v>
      </c>
      <c r="P55" s="122">
        <f t="shared" si="27"/>
        <v>20000000</v>
      </c>
      <c r="Q55" s="123">
        <f t="shared" si="28"/>
        <v>16259493</v>
      </c>
      <c r="R55" s="63">
        <f t="shared" si="29"/>
        <v>118.52220013253812</v>
      </c>
      <c r="S55" s="64">
        <f t="shared" si="30"/>
        <v>-63.394143887886003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81.297465000000003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36539000</v>
      </c>
      <c r="C69" s="130">
        <f>SUM(C9:C16,C19:C25,C28:C31,C34,C37:C41,C44:C54,C57:C60,C63:C67)</f>
        <v>20194000</v>
      </c>
      <c r="D69" s="130"/>
      <c r="E69" s="130">
        <f t="shared" si="35"/>
        <v>56733000</v>
      </c>
      <c r="F69" s="131">
        <f t="shared" ref="F69:O69" si="43">SUM(F9:F16,F19:F25,F28:F31,F34,F37:F41,F44:F54,F57:F60,F63:F67)</f>
        <v>56539000</v>
      </c>
      <c r="G69" s="132">
        <f t="shared" si="43"/>
        <v>59445000</v>
      </c>
      <c r="H69" s="131">
        <f t="shared" si="43"/>
        <v>7633000</v>
      </c>
      <c r="I69" s="132">
        <f t="shared" si="43"/>
        <v>4777504</v>
      </c>
      <c r="J69" s="131">
        <f t="shared" si="43"/>
        <v>8598000</v>
      </c>
      <c r="K69" s="132">
        <f t="shared" si="43"/>
        <v>14169953</v>
      </c>
      <c r="L69" s="131">
        <f t="shared" si="43"/>
        <v>7055000</v>
      </c>
      <c r="M69" s="132">
        <f t="shared" si="43"/>
        <v>-2308038</v>
      </c>
      <c r="N69" s="131">
        <f t="shared" si="43"/>
        <v>10679000</v>
      </c>
      <c r="O69" s="132">
        <f t="shared" si="43"/>
        <v>7215853</v>
      </c>
      <c r="P69" s="131">
        <f t="shared" si="36"/>
        <v>33965000</v>
      </c>
      <c r="Q69" s="132">
        <f t="shared" si="37"/>
        <v>23855272</v>
      </c>
      <c r="R69" s="72">
        <f t="shared" si="38"/>
        <v>51.367824238128989</v>
      </c>
      <c r="S69" s="73">
        <f t="shared" si="39"/>
        <v>-412.64012984188304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61.779257157408416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43.390578049401576</v>
      </c>
      <c r="V69" s="131">
        <f>SUM(V9:V16,V19:V25,V28:V31,V34,V37:V41,V44:V54,V57:V60,V63:V67)</f>
        <v>13412000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31387000</v>
      </c>
      <c r="C71" s="118"/>
      <c r="D71" s="118"/>
      <c r="E71" s="118">
        <f>$B71      +$C71      +$D71</f>
        <v>31387000</v>
      </c>
      <c r="F71" s="119">
        <v>31387000</v>
      </c>
      <c r="G71" s="120">
        <v>31387000</v>
      </c>
      <c r="H71" s="119">
        <v>18911000</v>
      </c>
      <c r="I71" s="120">
        <v>8039727</v>
      </c>
      <c r="J71" s="119">
        <v>6690000</v>
      </c>
      <c r="K71" s="120">
        <v>8673307</v>
      </c>
      <c r="L71" s="119">
        <v>4830000</v>
      </c>
      <c r="M71" s="120">
        <v>3863485</v>
      </c>
      <c r="N71" s="119">
        <v>956000</v>
      </c>
      <c r="O71" s="120">
        <v>625676</v>
      </c>
      <c r="P71" s="119">
        <f>$H71      +$J71      +$L71      +$N71</f>
        <v>31387000</v>
      </c>
      <c r="Q71" s="120">
        <f>$I71      +$K71      +$M71      +$O71</f>
        <v>21202195</v>
      </c>
      <c r="R71" s="59">
        <f>IF(($L71      =0),0,((($N71      -$L71      )/$L71      )*100))</f>
        <v>-80.207039337474114</v>
      </c>
      <c r="S71" s="60">
        <f>IF(($M71      =0),0,((($O71      -$M71      )/$M71      )*100))</f>
        <v>-83.805398493846866</v>
      </c>
      <c r="T71" s="59">
        <f>IF(($E71      =0),0,(($P71      /$E71      )*100))</f>
        <v>100</v>
      </c>
      <c r="U71" s="61">
        <f>IF(($E71      =0),0,(($Q71      /$E71      )*100))</f>
        <v>67.550880937967946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31387000</v>
      </c>
      <c r="C73" s="127">
        <f>SUM(C71:C72)</f>
        <v>0</v>
      </c>
      <c r="D73" s="127"/>
      <c r="E73" s="127">
        <f>$B73      +$C73      +$D73</f>
        <v>31387000</v>
      </c>
      <c r="F73" s="128">
        <f t="shared" ref="F73:O73" si="44">SUM(F71:F72)</f>
        <v>31387000</v>
      </c>
      <c r="G73" s="129">
        <f t="shared" si="44"/>
        <v>31387000</v>
      </c>
      <c r="H73" s="128">
        <f t="shared" si="44"/>
        <v>18911000</v>
      </c>
      <c r="I73" s="129">
        <f t="shared" si="44"/>
        <v>8039727</v>
      </c>
      <c r="J73" s="128">
        <f t="shared" si="44"/>
        <v>6690000</v>
      </c>
      <c r="K73" s="129">
        <f t="shared" si="44"/>
        <v>8673307</v>
      </c>
      <c r="L73" s="128">
        <f t="shared" si="44"/>
        <v>4830000</v>
      </c>
      <c r="M73" s="129">
        <f t="shared" si="44"/>
        <v>3863485</v>
      </c>
      <c r="N73" s="128">
        <f t="shared" si="44"/>
        <v>956000</v>
      </c>
      <c r="O73" s="129">
        <f t="shared" si="44"/>
        <v>625676</v>
      </c>
      <c r="P73" s="128">
        <f>$H73      +$J73      +$L73      +$N73</f>
        <v>31387000</v>
      </c>
      <c r="Q73" s="129">
        <f>$I73      +$K73      +$M73      +$O73</f>
        <v>21202195</v>
      </c>
      <c r="R73" s="68">
        <f>IF(($L73      =0),0,((($N73      -$L73      )/$L73      )*100))</f>
        <v>-80.207039337474114</v>
      </c>
      <c r="S73" s="69">
        <f>IF(($M73      =0),0,((($O73      -$M73      )/$M73      )*100))</f>
        <v>-83.805398493846866</v>
      </c>
      <c r="T73" s="68">
        <f>IF(($E71      =0),0,(($P71      /$E71      )*100))</f>
        <v>100</v>
      </c>
      <c r="U73" s="70">
        <f>IF($E71   =0,0,($Q71   /$E71 )*100)</f>
        <v>67.550880937967946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31387000</v>
      </c>
      <c r="C74" s="130">
        <f>SUM(C71:C72)</f>
        <v>0</v>
      </c>
      <c r="D74" s="130"/>
      <c r="E74" s="130">
        <f>$B74      +$C74      +$D74</f>
        <v>31387000</v>
      </c>
      <c r="F74" s="131">
        <f t="shared" ref="F74:O74" si="45">SUM(F71:F72)</f>
        <v>31387000</v>
      </c>
      <c r="G74" s="132">
        <f t="shared" si="45"/>
        <v>31387000</v>
      </c>
      <c r="H74" s="131">
        <f t="shared" si="45"/>
        <v>18911000</v>
      </c>
      <c r="I74" s="132">
        <f t="shared" si="45"/>
        <v>8039727</v>
      </c>
      <c r="J74" s="131">
        <f t="shared" si="45"/>
        <v>6690000</v>
      </c>
      <c r="K74" s="132">
        <f t="shared" si="45"/>
        <v>8673307</v>
      </c>
      <c r="L74" s="131">
        <f t="shared" si="45"/>
        <v>4830000</v>
      </c>
      <c r="M74" s="132">
        <f t="shared" si="45"/>
        <v>3863485</v>
      </c>
      <c r="N74" s="131">
        <f t="shared" si="45"/>
        <v>956000</v>
      </c>
      <c r="O74" s="132">
        <f t="shared" si="45"/>
        <v>625676</v>
      </c>
      <c r="P74" s="131">
        <f>$H74      +$J74      +$L74      +$N74</f>
        <v>31387000</v>
      </c>
      <c r="Q74" s="132">
        <f>$I74      +$K74      +$M74      +$O74</f>
        <v>21202195</v>
      </c>
      <c r="R74" s="72">
        <f>IF(($L74      =0),0,((($N74      -$L74      )/$L74      )*100))</f>
        <v>-80.207039337474114</v>
      </c>
      <c r="S74" s="73">
        <f>IF(($M74      =0),0,((($O74      -$M74      )/$M74      )*100))</f>
        <v>-83.805398493846866</v>
      </c>
      <c r="T74" s="72">
        <f>IF(($E71      =0),0,(($P71      /$E71      )*100))</f>
        <v>100</v>
      </c>
      <c r="U74" s="76">
        <f>IF($E71   =0,0,($Q71   /$E71 )*100)</f>
        <v>67.550880937967946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67926000</v>
      </c>
      <c r="C75" s="130">
        <f>SUM(C9:C16,C19:C25,C28:C31,C34,C37:C41,C44:C54,C57:C60,C63:C67,C71:C72)</f>
        <v>20194000</v>
      </c>
      <c r="D75" s="130"/>
      <c r="E75" s="130">
        <f>$B75      +$C75      +$D75</f>
        <v>88120000</v>
      </c>
      <c r="F75" s="131">
        <f t="shared" ref="F75:O75" si="46">SUM(F9:F16,F19:F25,F28:F31,F34,F37:F41,F44:F54,F57:F60,F63:F67,F71:F72)</f>
        <v>87926000</v>
      </c>
      <c r="G75" s="132">
        <f t="shared" si="46"/>
        <v>90832000</v>
      </c>
      <c r="H75" s="131">
        <f t="shared" si="46"/>
        <v>26544000</v>
      </c>
      <c r="I75" s="132">
        <f t="shared" si="46"/>
        <v>12817231</v>
      </c>
      <c r="J75" s="131">
        <f t="shared" si="46"/>
        <v>15288000</v>
      </c>
      <c r="K75" s="132">
        <f t="shared" si="46"/>
        <v>22843260</v>
      </c>
      <c r="L75" s="131">
        <f t="shared" si="46"/>
        <v>11885000</v>
      </c>
      <c r="M75" s="132">
        <f t="shared" si="46"/>
        <v>1555447</v>
      </c>
      <c r="N75" s="131">
        <f t="shared" si="46"/>
        <v>11635000</v>
      </c>
      <c r="O75" s="132">
        <f t="shared" si="46"/>
        <v>7841529</v>
      </c>
      <c r="P75" s="131">
        <f>$H75      +$J75      +$L75      +$N75</f>
        <v>65352000</v>
      </c>
      <c r="Q75" s="132">
        <f>$I75      +$K75      +$M75      +$O75</f>
        <v>45057467</v>
      </c>
      <c r="R75" s="72">
        <f>IF(($L75      =0),0,((($N75      -$L75      )/$L75      )*100))</f>
        <v>-2.1034917963819941</v>
      </c>
      <c r="S75" s="73">
        <f>IF(($M75      =0),0,((($O75      -$M75      )/$M75      )*100))</f>
        <v>404.13347417173327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75.669542059862209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52.170980142418799</v>
      </c>
      <c r="V75" s="131">
        <f>SUM(V9:V16,V19:V25,V28:V31,V34,V37:V41,V44:V54,V57:V60,V63:V67,V71:V72)</f>
        <v>13412000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x5zq3+UkXnGT9Tk9jSnNXp8NVcizdKXi3xkKxmC3u20l5wpGdH1WAM+pVOISjK6xAIAWifiHy1LSXhcJabvrg==" saltValue="vwpYMx4kr/m7fF+iI8ej5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126000</v>
      </c>
      <c r="I10" s="120"/>
      <c r="J10" s="119">
        <v>226000</v>
      </c>
      <c r="K10" s="120">
        <v>268316</v>
      </c>
      <c r="L10" s="119">
        <v>562000</v>
      </c>
      <c r="M10" s="120">
        <v>561917</v>
      </c>
      <c r="N10" s="119">
        <v>948000</v>
      </c>
      <c r="O10" s="120">
        <v>959905</v>
      </c>
      <c r="P10" s="119">
        <f t="shared" ref="P10:P17" si="1">$H10      +$J10      +$L10      +$N10</f>
        <v>1862000</v>
      </c>
      <c r="Q10" s="120">
        <f t="shared" ref="Q10:Q17" si="2">$I10      +$K10      +$M10      +$O10</f>
        <v>1790138</v>
      </c>
      <c r="R10" s="59">
        <f t="shared" ref="R10:R17" si="3">IF(($L10      =0),0,((($N10      -$L10      )/$L10      )*100))</f>
        <v>68.683274021352318</v>
      </c>
      <c r="S10" s="60">
        <f t="shared" ref="S10:S17" si="4">IF(($M10      =0),0,((($O10      -$M10      )/$M10      )*100))</f>
        <v>70.826830297001152</v>
      </c>
      <c r="T10" s="59">
        <f t="shared" ref="T10:T17" si="5">IF(($E10      =0),0,(($P10      /$E10      )*100))</f>
        <v>98</v>
      </c>
      <c r="U10" s="61">
        <f t="shared" ref="U10:U17" si="6">IF(($E10      =0),0,(($Q10      /$E10      )*100))</f>
        <v>94.217789473684206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2900000</v>
      </c>
      <c r="C17" s="121">
        <f>SUM(C9:C16)</f>
        <v>0</v>
      </c>
      <c r="D17" s="121"/>
      <c r="E17" s="121">
        <f t="shared" si="0"/>
        <v>2900000</v>
      </c>
      <c r="F17" s="122">
        <f t="shared" ref="F17:O17" si="7">SUM(F9:F16)</f>
        <v>2900000</v>
      </c>
      <c r="G17" s="123">
        <f t="shared" si="7"/>
        <v>1900000</v>
      </c>
      <c r="H17" s="122">
        <f t="shared" si="7"/>
        <v>126000</v>
      </c>
      <c r="I17" s="123">
        <f t="shared" si="7"/>
        <v>0</v>
      </c>
      <c r="J17" s="122">
        <f t="shared" si="7"/>
        <v>226000</v>
      </c>
      <c r="K17" s="123">
        <f t="shared" si="7"/>
        <v>268316</v>
      </c>
      <c r="L17" s="122">
        <f t="shared" si="7"/>
        <v>562000</v>
      </c>
      <c r="M17" s="123">
        <f t="shared" si="7"/>
        <v>561917</v>
      </c>
      <c r="N17" s="122">
        <f t="shared" si="7"/>
        <v>948000</v>
      </c>
      <c r="O17" s="123">
        <f t="shared" si="7"/>
        <v>959905</v>
      </c>
      <c r="P17" s="122">
        <f t="shared" si="1"/>
        <v>1862000</v>
      </c>
      <c r="Q17" s="123">
        <f t="shared" si="2"/>
        <v>1790138</v>
      </c>
      <c r="R17" s="63">
        <f t="shared" si="3"/>
        <v>68.683274021352318</v>
      </c>
      <c r="S17" s="64">
        <f t="shared" si="4"/>
        <v>70.826830297001152</v>
      </c>
      <c r="T17" s="63">
        <f>IF((SUM($E9:$E14))=0,0,(P17/(SUM($E9:$E14))*100))</f>
        <v>98</v>
      </c>
      <c r="U17" s="65">
        <f>IF((SUM($E9:$E14))=0,0,(Q17/(SUM($E9:$E14))*100))</f>
        <v>94.217789473684206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5000000</v>
      </c>
      <c r="H22" s="119"/>
      <c r="I22" s="120"/>
      <c r="J22" s="119"/>
      <c r="K22" s="120"/>
      <c r="L22" s="119"/>
      <c r="M22" s="120"/>
      <c r="N22" s="119">
        <v>2441000</v>
      </c>
      <c r="O22" s="120"/>
      <c r="P22" s="119">
        <f t="shared" si="9"/>
        <v>2441000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/>
      <c r="L23" s="119"/>
      <c r="M23" s="120"/>
      <c r="N23" s="119"/>
      <c r="O23" s="120">
        <v>22985181</v>
      </c>
      <c r="P23" s="119">
        <f t="shared" si="9"/>
        <v>0</v>
      </c>
      <c r="Q23" s="120">
        <f t="shared" si="10"/>
        <v>22985181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114.925905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20000000</v>
      </c>
      <c r="D26" s="121"/>
      <c r="E26" s="121">
        <f t="shared" si="8"/>
        <v>20000000</v>
      </c>
      <c r="F26" s="122">
        <f t="shared" ref="F26:O26" si="15">SUM(F19:F25)</f>
        <v>20000000</v>
      </c>
      <c r="G26" s="123">
        <f t="shared" si="15"/>
        <v>25000000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2441000</v>
      </c>
      <c r="O26" s="123">
        <f t="shared" si="15"/>
        <v>22985181</v>
      </c>
      <c r="P26" s="122">
        <f t="shared" si="9"/>
        <v>2441000</v>
      </c>
      <c r="Q26" s="123">
        <f t="shared" si="10"/>
        <v>22985181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12.205</v>
      </c>
      <c r="U26" s="65">
        <f>IF(($E26-$E21-$E25)   =0,0,($Q26   /($E26-$E21-$E25)   )*100)</f>
        <v>114.925905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2801000</v>
      </c>
      <c r="C34" s="118"/>
      <c r="D34" s="118"/>
      <c r="E34" s="118">
        <f>$B34      +$C34      +$D34</f>
        <v>2801000</v>
      </c>
      <c r="F34" s="119">
        <v>2801000</v>
      </c>
      <c r="G34" s="120">
        <v>2801000</v>
      </c>
      <c r="H34" s="119">
        <v>700000</v>
      </c>
      <c r="I34" s="120"/>
      <c r="J34" s="119">
        <v>659000</v>
      </c>
      <c r="K34" s="120">
        <v>1293983</v>
      </c>
      <c r="L34" s="119"/>
      <c r="M34" s="120">
        <v>2027009</v>
      </c>
      <c r="N34" s="119"/>
      <c r="O34" s="120">
        <v>-1920471</v>
      </c>
      <c r="P34" s="119">
        <f>$H34      +$J34      +$L34      +$N34</f>
        <v>1359000</v>
      </c>
      <c r="Q34" s="120">
        <f>$I34      +$K34      +$M34      +$O34</f>
        <v>1400521</v>
      </c>
      <c r="R34" s="59">
        <f>IF(($L34      =0),0,((($N34      -$L34      )/$L34      )*100))</f>
        <v>0</v>
      </c>
      <c r="S34" s="60">
        <f>IF(($M34      =0),0,((($O34      -$M34      )/$M34      )*100))</f>
        <v>-194.74407859067227</v>
      </c>
      <c r="T34" s="59">
        <f>IF(($E34      =0),0,(($P34      /$E34      )*100))</f>
        <v>48.518386290610501</v>
      </c>
      <c r="U34" s="61">
        <f>IF(($E34      =0),0,(($Q34      /$E34      )*100))</f>
        <v>50.000749732238482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2801000</v>
      </c>
      <c r="C35" s="121">
        <f>C34</f>
        <v>0</v>
      </c>
      <c r="D35" s="121"/>
      <c r="E35" s="121">
        <f>$B35      +$C35      +$D35</f>
        <v>2801000</v>
      </c>
      <c r="F35" s="122">
        <f t="shared" ref="F35:O35" si="17">F34</f>
        <v>2801000</v>
      </c>
      <c r="G35" s="123">
        <f t="shared" si="17"/>
        <v>2801000</v>
      </c>
      <c r="H35" s="122">
        <f t="shared" si="17"/>
        <v>700000</v>
      </c>
      <c r="I35" s="123">
        <f t="shared" si="17"/>
        <v>0</v>
      </c>
      <c r="J35" s="122">
        <f t="shared" si="17"/>
        <v>659000</v>
      </c>
      <c r="K35" s="123">
        <f t="shared" si="17"/>
        <v>1293983</v>
      </c>
      <c r="L35" s="122">
        <f t="shared" si="17"/>
        <v>0</v>
      </c>
      <c r="M35" s="123">
        <f t="shared" si="17"/>
        <v>2027009</v>
      </c>
      <c r="N35" s="122">
        <f t="shared" si="17"/>
        <v>0</v>
      </c>
      <c r="O35" s="123">
        <f t="shared" si="17"/>
        <v>-1920471</v>
      </c>
      <c r="P35" s="122">
        <f>$H35      +$J35      +$L35      +$N35</f>
        <v>1359000</v>
      </c>
      <c r="Q35" s="123">
        <f>$I35      +$K35      +$M35      +$O35</f>
        <v>1400521</v>
      </c>
      <c r="R35" s="63">
        <f>IF(($L35      =0),0,((($N35      -$L35      )/$L35      )*100))</f>
        <v>0</v>
      </c>
      <c r="S35" s="64">
        <f>IF(($M35      =0),0,((($O35      -$M35      )/$M35      )*100))</f>
        <v>-194.74407859067227</v>
      </c>
      <c r="T35" s="63">
        <f>IF($E35   =0,0,($P35   /$E35   )*100)</f>
        <v>48.518386290610501</v>
      </c>
      <c r="U35" s="65">
        <f>IF($E35   =0,0,($Q35   /$E35   )*100)</f>
        <v>50.000749732238482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13941000</v>
      </c>
      <c r="C37" s="118"/>
      <c r="D37" s="118"/>
      <c r="E37" s="118">
        <f t="shared" ref="E37:E42" si="18">$B37      +$C37      +$D37</f>
        <v>13941000</v>
      </c>
      <c r="F37" s="119">
        <v>13941000</v>
      </c>
      <c r="G37" s="120">
        <v>13941000</v>
      </c>
      <c r="H37" s="119">
        <v>4624000</v>
      </c>
      <c r="I37" s="120"/>
      <c r="J37" s="119">
        <v>4437000</v>
      </c>
      <c r="K37" s="120"/>
      <c r="L37" s="119"/>
      <c r="M37" s="120"/>
      <c r="N37" s="119">
        <v>3277000</v>
      </c>
      <c r="O37" s="120">
        <v>163859</v>
      </c>
      <c r="P37" s="119">
        <f t="shared" ref="P37:P42" si="19">$H37      +$J37      +$L37      +$N37</f>
        <v>12338000</v>
      </c>
      <c r="Q37" s="120">
        <f t="shared" ref="Q37:Q42" si="20">$I37      +$K37      +$M37      +$O37</f>
        <v>163859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88.501542213614513</v>
      </c>
      <c r="U37" s="61">
        <f t="shared" ref="U37:U42" si="24">IF(($E37      =0),0,(($Q37      /$E37      )*100))</f>
        <v>1.1753747937737609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48503000</v>
      </c>
      <c r="C38" s="118">
        <v>-2621000</v>
      </c>
      <c r="D38" s="118"/>
      <c r="E38" s="118">
        <f t="shared" si="18"/>
        <v>45882000</v>
      </c>
      <c r="F38" s="119">
        <v>48503000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62444000</v>
      </c>
      <c r="C42" s="121">
        <f>SUM(C37:C41)</f>
        <v>-2621000</v>
      </c>
      <c r="D42" s="121"/>
      <c r="E42" s="121">
        <f t="shared" si="18"/>
        <v>59823000</v>
      </c>
      <c r="F42" s="122">
        <f t="shared" ref="F42:O42" si="25">SUM(F37:F41)</f>
        <v>62444000</v>
      </c>
      <c r="G42" s="123">
        <f t="shared" si="25"/>
        <v>13941000</v>
      </c>
      <c r="H42" s="122">
        <f t="shared" si="25"/>
        <v>4624000</v>
      </c>
      <c r="I42" s="123">
        <f t="shared" si="25"/>
        <v>0</v>
      </c>
      <c r="J42" s="122">
        <f t="shared" si="25"/>
        <v>4437000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3277000</v>
      </c>
      <c r="O42" s="123">
        <f t="shared" si="25"/>
        <v>163859</v>
      </c>
      <c r="P42" s="122">
        <f t="shared" si="19"/>
        <v>12338000</v>
      </c>
      <c r="Q42" s="123">
        <f t="shared" si="20"/>
        <v>163859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88.501542213614513</v>
      </c>
      <c r="U42" s="65">
        <f>IF((+$E37+$E40) =0,0,(Q42   /(+$E37+$E40) )*100)</f>
        <v>1.1753747937737609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98887000</v>
      </c>
      <c r="C45" s="118"/>
      <c r="D45" s="118"/>
      <c r="E45" s="118">
        <f t="shared" si="26"/>
        <v>98887000</v>
      </c>
      <c r="F45" s="119">
        <v>98887000</v>
      </c>
      <c r="G45" s="120">
        <v>98887000</v>
      </c>
      <c r="H45" s="119"/>
      <c r="I45" s="120"/>
      <c r="J45" s="119">
        <v>36575000</v>
      </c>
      <c r="K45" s="120">
        <v>35635917</v>
      </c>
      <c r="L45" s="119">
        <v>15779000</v>
      </c>
      <c r="M45" s="120">
        <v>17649751</v>
      </c>
      <c r="N45" s="119">
        <v>46533000</v>
      </c>
      <c r="O45" s="120">
        <v>33863273</v>
      </c>
      <c r="P45" s="119">
        <f t="shared" si="27"/>
        <v>98887000</v>
      </c>
      <c r="Q45" s="120">
        <f t="shared" si="28"/>
        <v>87148941</v>
      </c>
      <c r="R45" s="59">
        <f t="shared" si="29"/>
        <v>194.9046200646429</v>
      </c>
      <c r="S45" s="60">
        <f t="shared" si="30"/>
        <v>91.862610413030751</v>
      </c>
      <c r="T45" s="59">
        <f t="shared" si="31"/>
        <v>100</v>
      </c>
      <c r="U45" s="61">
        <f t="shared" si="32"/>
        <v>88.129825962967828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250000000</v>
      </c>
      <c r="C46" s="118"/>
      <c r="D46" s="118"/>
      <c r="E46" s="118">
        <f t="shared" si="26"/>
        <v>250000000</v>
      </c>
      <c r="F46" s="119">
        <v>250000000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82526000</v>
      </c>
      <c r="C53" s="118"/>
      <c r="D53" s="118"/>
      <c r="E53" s="118">
        <f t="shared" si="26"/>
        <v>82526000</v>
      </c>
      <c r="F53" s="119">
        <v>82526000</v>
      </c>
      <c r="G53" s="120">
        <v>82526000</v>
      </c>
      <c r="H53" s="119">
        <v>26324000</v>
      </c>
      <c r="I53" s="120"/>
      <c r="J53" s="119">
        <v>33676000</v>
      </c>
      <c r="K53" s="120">
        <v>43542300</v>
      </c>
      <c r="L53" s="119">
        <v>18299000</v>
      </c>
      <c r="M53" s="120">
        <v>-21506524</v>
      </c>
      <c r="N53" s="119">
        <v>4227000</v>
      </c>
      <c r="O53" s="120">
        <v>10350503</v>
      </c>
      <c r="P53" s="119">
        <f t="shared" si="27"/>
        <v>82526000</v>
      </c>
      <c r="Q53" s="120">
        <f t="shared" si="28"/>
        <v>32386279</v>
      </c>
      <c r="R53" s="59">
        <f t="shared" si="29"/>
        <v>-76.900377069785236</v>
      </c>
      <c r="S53" s="60">
        <f t="shared" si="30"/>
        <v>-148.1272705900777</v>
      </c>
      <c r="T53" s="59">
        <f t="shared" si="31"/>
        <v>100</v>
      </c>
      <c r="U53" s="61">
        <f t="shared" si="32"/>
        <v>39.243728037224635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431413000</v>
      </c>
      <c r="C55" s="121">
        <f>SUM(C44:C54)</f>
        <v>0</v>
      </c>
      <c r="D55" s="121"/>
      <c r="E55" s="121">
        <f t="shared" si="26"/>
        <v>431413000</v>
      </c>
      <c r="F55" s="122">
        <f t="shared" ref="F55:O55" si="33">SUM(F44:F54)</f>
        <v>431413000</v>
      </c>
      <c r="G55" s="123">
        <f t="shared" si="33"/>
        <v>181413000</v>
      </c>
      <c r="H55" s="122">
        <f t="shared" si="33"/>
        <v>26324000</v>
      </c>
      <c r="I55" s="123">
        <f t="shared" si="33"/>
        <v>0</v>
      </c>
      <c r="J55" s="122">
        <f t="shared" si="33"/>
        <v>70251000</v>
      </c>
      <c r="K55" s="123">
        <f t="shared" si="33"/>
        <v>79178217</v>
      </c>
      <c r="L55" s="122">
        <f t="shared" si="33"/>
        <v>34078000</v>
      </c>
      <c r="M55" s="123">
        <f t="shared" si="33"/>
        <v>-3856773</v>
      </c>
      <c r="N55" s="122">
        <f t="shared" si="33"/>
        <v>50760000</v>
      </c>
      <c r="O55" s="123">
        <f t="shared" si="33"/>
        <v>44213776</v>
      </c>
      <c r="P55" s="122">
        <f t="shared" si="27"/>
        <v>181413000</v>
      </c>
      <c r="Q55" s="123">
        <f t="shared" si="28"/>
        <v>119535220</v>
      </c>
      <c r="R55" s="63">
        <f t="shared" si="29"/>
        <v>48.952403310053406</v>
      </c>
      <c r="S55" s="64">
        <f t="shared" si="30"/>
        <v>-1246.3930078332328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65.891209560505587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499558000</v>
      </c>
      <c r="C69" s="130">
        <f>SUM(C9:C16,C19:C25,C28:C31,C34,C37:C41,C44:C54,C57:C60,C63:C67)</f>
        <v>17379000</v>
      </c>
      <c r="D69" s="130"/>
      <c r="E69" s="130">
        <f t="shared" si="35"/>
        <v>516937000</v>
      </c>
      <c r="F69" s="131">
        <f t="shared" ref="F69:O69" si="43">SUM(F9:F16,F19:F25,F28:F31,F34,F37:F41,F44:F54,F57:F60,F63:F67)</f>
        <v>519558000</v>
      </c>
      <c r="G69" s="132">
        <f t="shared" si="43"/>
        <v>225055000</v>
      </c>
      <c r="H69" s="131">
        <f t="shared" si="43"/>
        <v>31774000</v>
      </c>
      <c r="I69" s="132">
        <f t="shared" si="43"/>
        <v>0</v>
      </c>
      <c r="J69" s="131">
        <f t="shared" si="43"/>
        <v>75573000</v>
      </c>
      <c r="K69" s="132">
        <f t="shared" si="43"/>
        <v>80740516</v>
      </c>
      <c r="L69" s="131">
        <f t="shared" si="43"/>
        <v>34640000</v>
      </c>
      <c r="M69" s="132">
        <f t="shared" si="43"/>
        <v>-1267847</v>
      </c>
      <c r="N69" s="131">
        <f t="shared" si="43"/>
        <v>57426000</v>
      </c>
      <c r="O69" s="132">
        <f t="shared" si="43"/>
        <v>66402250</v>
      </c>
      <c r="P69" s="131">
        <f t="shared" si="36"/>
        <v>199413000</v>
      </c>
      <c r="Q69" s="132">
        <f t="shared" si="37"/>
        <v>145874919</v>
      </c>
      <c r="R69" s="72">
        <f t="shared" si="38"/>
        <v>65.779445727482681</v>
      </c>
      <c r="S69" s="73">
        <f t="shared" si="39"/>
        <v>-5337.4024625999828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90.61961782281702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66.290208811433502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150678000</v>
      </c>
      <c r="C71" s="118"/>
      <c r="D71" s="118"/>
      <c r="E71" s="118">
        <f>$B71      +$C71      +$D71</f>
        <v>150678000</v>
      </c>
      <c r="F71" s="119">
        <v>150678000</v>
      </c>
      <c r="G71" s="120">
        <v>150678000</v>
      </c>
      <c r="H71" s="119">
        <v>54488000</v>
      </c>
      <c r="I71" s="120"/>
      <c r="J71" s="119">
        <v>39012000</v>
      </c>
      <c r="K71" s="120">
        <v>65753724</v>
      </c>
      <c r="L71" s="119">
        <v>21388000</v>
      </c>
      <c r="M71" s="120">
        <v>23135898</v>
      </c>
      <c r="N71" s="119">
        <v>35790000</v>
      </c>
      <c r="O71" s="120">
        <v>27963107</v>
      </c>
      <c r="P71" s="119">
        <f>$H71      +$J71      +$L71      +$N71</f>
        <v>150678000</v>
      </c>
      <c r="Q71" s="120">
        <f>$I71      +$K71      +$M71      +$O71</f>
        <v>116852729</v>
      </c>
      <c r="R71" s="59">
        <f>IF(($L71      =0),0,((($N71      -$L71      )/$L71      )*100))</f>
        <v>67.336824387507008</v>
      </c>
      <c r="S71" s="60">
        <f>IF(($M71      =0),0,((($O71      -$M71      )/$M71      )*100))</f>
        <v>20.864584551678089</v>
      </c>
      <c r="T71" s="59">
        <f>IF(($E71      =0),0,(($P71      /$E71      )*100))</f>
        <v>100</v>
      </c>
      <c r="U71" s="61">
        <f>IF(($E71      =0),0,(($Q71      /$E71      )*100))</f>
        <v>77.551287513771086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150678000</v>
      </c>
      <c r="C73" s="127">
        <f>SUM(C71:C72)</f>
        <v>0</v>
      </c>
      <c r="D73" s="127"/>
      <c r="E73" s="127">
        <f>$B73      +$C73      +$D73</f>
        <v>150678000</v>
      </c>
      <c r="F73" s="128">
        <f t="shared" ref="F73:O73" si="44">SUM(F71:F72)</f>
        <v>150678000</v>
      </c>
      <c r="G73" s="129">
        <f t="shared" si="44"/>
        <v>150678000</v>
      </c>
      <c r="H73" s="128">
        <f t="shared" si="44"/>
        <v>54488000</v>
      </c>
      <c r="I73" s="129">
        <f t="shared" si="44"/>
        <v>0</v>
      </c>
      <c r="J73" s="128">
        <f t="shared" si="44"/>
        <v>39012000</v>
      </c>
      <c r="K73" s="129">
        <f t="shared" si="44"/>
        <v>65753724</v>
      </c>
      <c r="L73" s="128">
        <f t="shared" si="44"/>
        <v>21388000</v>
      </c>
      <c r="M73" s="129">
        <f t="shared" si="44"/>
        <v>23135898</v>
      </c>
      <c r="N73" s="128">
        <f t="shared" si="44"/>
        <v>35790000</v>
      </c>
      <c r="O73" s="129">
        <f t="shared" si="44"/>
        <v>27963107</v>
      </c>
      <c r="P73" s="128">
        <f>$H73      +$J73      +$L73      +$N73</f>
        <v>150678000</v>
      </c>
      <c r="Q73" s="129">
        <f>$I73      +$K73      +$M73      +$O73</f>
        <v>116852729</v>
      </c>
      <c r="R73" s="68">
        <f>IF(($L73      =0),0,((($N73      -$L73      )/$L73      )*100))</f>
        <v>67.336824387507008</v>
      </c>
      <c r="S73" s="69">
        <f>IF(($M73      =0),0,((($O73      -$M73      )/$M73      )*100))</f>
        <v>20.864584551678089</v>
      </c>
      <c r="T73" s="68">
        <f>IF(($E71      =0),0,(($P71      /$E71      )*100))</f>
        <v>100</v>
      </c>
      <c r="U73" s="70">
        <f>IF($E71   =0,0,($Q71   /$E71 )*100)</f>
        <v>77.551287513771086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150678000</v>
      </c>
      <c r="C74" s="130">
        <f>SUM(C71:C72)</f>
        <v>0</v>
      </c>
      <c r="D74" s="130"/>
      <c r="E74" s="130">
        <f>$B74      +$C74      +$D74</f>
        <v>150678000</v>
      </c>
      <c r="F74" s="131">
        <f t="shared" ref="F74:O74" si="45">SUM(F71:F72)</f>
        <v>150678000</v>
      </c>
      <c r="G74" s="132">
        <f t="shared" si="45"/>
        <v>150678000</v>
      </c>
      <c r="H74" s="131">
        <f t="shared" si="45"/>
        <v>54488000</v>
      </c>
      <c r="I74" s="132">
        <f t="shared" si="45"/>
        <v>0</v>
      </c>
      <c r="J74" s="131">
        <f t="shared" si="45"/>
        <v>39012000</v>
      </c>
      <c r="K74" s="132">
        <f t="shared" si="45"/>
        <v>65753724</v>
      </c>
      <c r="L74" s="131">
        <f t="shared" si="45"/>
        <v>21388000</v>
      </c>
      <c r="M74" s="132">
        <f t="shared" si="45"/>
        <v>23135898</v>
      </c>
      <c r="N74" s="131">
        <f t="shared" si="45"/>
        <v>35790000</v>
      </c>
      <c r="O74" s="132">
        <f t="shared" si="45"/>
        <v>27963107</v>
      </c>
      <c r="P74" s="131">
        <f>$H74      +$J74      +$L74      +$N74</f>
        <v>150678000</v>
      </c>
      <c r="Q74" s="132">
        <f>$I74      +$K74      +$M74      +$O74</f>
        <v>116852729</v>
      </c>
      <c r="R74" s="72">
        <f>IF(($L74      =0),0,((($N74      -$L74      )/$L74      )*100))</f>
        <v>67.336824387507008</v>
      </c>
      <c r="S74" s="73">
        <f>IF(($M74      =0),0,((($O74      -$M74      )/$M74      )*100))</f>
        <v>20.864584551678089</v>
      </c>
      <c r="T74" s="72">
        <f>IF(($E71      =0),0,(($P71      /$E71      )*100))</f>
        <v>100</v>
      </c>
      <c r="U74" s="76">
        <f>IF($E71   =0,0,($Q71   /$E71 )*100)</f>
        <v>77.551287513771086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650236000</v>
      </c>
      <c r="C75" s="130">
        <f>SUM(C9:C16,C19:C25,C28:C31,C34,C37:C41,C44:C54,C57:C60,C63:C67,C71:C72)</f>
        <v>17379000</v>
      </c>
      <c r="D75" s="130"/>
      <c r="E75" s="130">
        <f>$B75      +$C75      +$D75</f>
        <v>667615000</v>
      </c>
      <c r="F75" s="131">
        <f t="shared" ref="F75:O75" si="46">SUM(F9:F16,F19:F25,F28:F31,F34,F37:F41,F44:F54,F57:F60,F63:F67,F71:F72)</f>
        <v>670236000</v>
      </c>
      <c r="G75" s="132">
        <f t="shared" si="46"/>
        <v>375733000</v>
      </c>
      <c r="H75" s="131">
        <f t="shared" si="46"/>
        <v>86262000</v>
      </c>
      <c r="I75" s="132">
        <f t="shared" si="46"/>
        <v>0</v>
      </c>
      <c r="J75" s="131">
        <f t="shared" si="46"/>
        <v>114585000</v>
      </c>
      <c r="K75" s="132">
        <f t="shared" si="46"/>
        <v>146494240</v>
      </c>
      <c r="L75" s="131">
        <f t="shared" si="46"/>
        <v>56028000</v>
      </c>
      <c r="M75" s="132">
        <f t="shared" si="46"/>
        <v>21868051</v>
      </c>
      <c r="N75" s="131">
        <f t="shared" si="46"/>
        <v>93216000</v>
      </c>
      <c r="O75" s="132">
        <f t="shared" si="46"/>
        <v>94365357</v>
      </c>
      <c r="P75" s="131">
        <f>$H75      +$J75      +$L75      +$N75</f>
        <v>350091000</v>
      </c>
      <c r="Q75" s="132">
        <f>$I75      +$K75      +$M75      +$O75</f>
        <v>262727648</v>
      </c>
      <c r="R75" s="72">
        <f>IF(($L75      =0),0,((($N75      -$L75      )/$L75      )*100))</f>
        <v>66.373955879203251</v>
      </c>
      <c r="S75" s="73">
        <f>IF(($M75      =0),0,((($O75      -$M75      )/$M75      )*100))</f>
        <v>331.52156998353439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94.432111519611155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70.867079002948216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1B20fzmKKjxYPh1ETgB2aGBcot9AvrssijtwQO9w828lR3S4Gh7eaoNO0oAHt8LCiVR85S+5ZSa/CXelIDZTg==" saltValue="9NuwJ8iOFg/Y65G588w6w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96000</v>
      </c>
      <c r="I10" s="120">
        <v>96096</v>
      </c>
      <c r="J10" s="119">
        <v>700000</v>
      </c>
      <c r="K10" s="120">
        <v>700368</v>
      </c>
      <c r="L10" s="119">
        <v>123000</v>
      </c>
      <c r="M10" s="120">
        <v>122407</v>
      </c>
      <c r="N10" s="119">
        <v>1481000</v>
      </c>
      <c r="O10" s="120">
        <v>1548538</v>
      </c>
      <c r="P10" s="119">
        <f t="shared" ref="P10:P17" si="1">$H10      +$J10      +$L10      +$N10</f>
        <v>2400000</v>
      </c>
      <c r="Q10" s="120">
        <f t="shared" ref="Q10:Q17" si="2">$I10      +$K10      +$M10      +$O10</f>
        <v>2467409</v>
      </c>
      <c r="R10" s="59">
        <f t="shared" ref="R10:R17" si="3">IF(($L10      =0),0,((($N10      -$L10      )/$L10      )*100))</f>
        <v>1104.0650406504064</v>
      </c>
      <c r="S10" s="60">
        <f t="shared" ref="S10:S17" si="4">IF(($M10      =0),0,((($O10      -$M10      )/$M10      )*100))</f>
        <v>1165.073075886183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102.80870833333333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96000</v>
      </c>
      <c r="I17" s="123">
        <f t="shared" si="7"/>
        <v>96096</v>
      </c>
      <c r="J17" s="122">
        <f t="shared" si="7"/>
        <v>700000</v>
      </c>
      <c r="K17" s="123">
        <f t="shared" si="7"/>
        <v>700368</v>
      </c>
      <c r="L17" s="122">
        <f t="shared" si="7"/>
        <v>123000</v>
      </c>
      <c r="M17" s="123">
        <f t="shared" si="7"/>
        <v>122407</v>
      </c>
      <c r="N17" s="122">
        <f t="shared" si="7"/>
        <v>1481000</v>
      </c>
      <c r="O17" s="123">
        <f t="shared" si="7"/>
        <v>1548538</v>
      </c>
      <c r="P17" s="122">
        <f t="shared" si="1"/>
        <v>2400000</v>
      </c>
      <c r="Q17" s="123">
        <f t="shared" si="2"/>
        <v>2467409</v>
      </c>
      <c r="R17" s="63">
        <f t="shared" si="3"/>
        <v>1104.0650406504064</v>
      </c>
      <c r="S17" s="64">
        <f t="shared" si="4"/>
        <v>1165.073075886183</v>
      </c>
      <c r="T17" s="63">
        <f>IF((SUM($E9:$E14))=0,0,(P17/(SUM($E9:$E14))*100))</f>
        <v>100</v>
      </c>
      <c r="U17" s="65">
        <f>IF((SUM($E9:$E14))=0,0,(Q17/(SUM($E9:$E14))*100))</f>
        <v>102.80870833333333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6000000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6000000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2400000</v>
      </c>
      <c r="C34" s="118"/>
      <c r="D34" s="118"/>
      <c r="E34" s="118">
        <f>$B34      +$C34      +$D34</f>
        <v>2400000</v>
      </c>
      <c r="F34" s="119">
        <v>2400000</v>
      </c>
      <c r="G34" s="120">
        <v>2400000</v>
      </c>
      <c r="H34" s="119">
        <v>600000</v>
      </c>
      <c r="I34" s="120">
        <v>2317850</v>
      </c>
      <c r="J34" s="119">
        <v>926000</v>
      </c>
      <c r="K34" s="120">
        <v>1389050</v>
      </c>
      <c r="L34" s="119">
        <v>874000</v>
      </c>
      <c r="M34" s="120">
        <v>1423550</v>
      </c>
      <c r="N34" s="119"/>
      <c r="O34" s="120">
        <v>1444124</v>
      </c>
      <c r="P34" s="119">
        <f>$H34      +$J34      +$L34      +$N34</f>
        <v>2400000</v>
      </c>
      <c r="Q34" s="120">
        <f>$I34      +$K34      +$M34      +$O34</f>
        <v>6574574</v>
      </c>
      <c r="R34" s="59">
        <f>IF(($L34      =0),0,((($N34      -$L34      )/$L34      )*100))</f>
        <v>-100</v>
      </c>
      <c r="S34" s="60">
        <f>IF(($M34      =0),0,((($O34      -$M34      )/$M34      )*100))</f>
        <v>1.4452600892135858</v>
      </c>
      <c r="T34" s="59">
        <f>IF(($E34      =0),0,(($P34      /$E34      )*100))</f>
        <v>100</v>
      </c>
      <c r="U34" s="61">
        <f>IF(($E34      =0),0,(($Q34      /$E34      )*100))</f>
        <v>273.94058333333334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2400000</v>
      </c>
      <c r="C35" s="121">
        <f>C34</f>
        <v>0</v>
      </c>
      <c r="D35" s="121"/>
      <c r="E35" s="121">
        <f>$B35      +$C35      +$D35</f>
        <v>2400000</v>
      </c>
      <c r="F35" s="122">
        <f t="shared" ref="F35:O35" si="17">F34</f>
        <v>2400000</v>
      </c>
      <c r="G35" s="123">
        <f t="shared" si="17"/>
        <v>2400000</v>
      </c>
      <c r="H35" s="122">
        <f t="shared" si="17"/>
        <v>600000</v>
      </c>
      <c r="I35" s="123">
        <f t="shared" si="17"/>
        <v>2317850</v>
      </c>
      <c r="J35" s="122">
        <f t="shared" si="17"/>
        <v>926000</v>
      </c>
      <c r="K35" s="123">
        <f t="shared" si="17"/>
        <v>1389050</v>
      </c>
      <c r="L35" s="122">
        <f t="shared" si="17"/>
        <v>874000</v>
      </c>
      <c r="M35" s="123">
        <f t="shared" si="17"/>
        <v>1423550</v>
      </c>
      <c r="N35" s="122">
        <f t="shared" si="17"/>
        <v>0</v>
      </c>
      <c r="O35" s="123">
        <f t="shared" si="17"/>
        <v>1444124</v>
      </c>
      <c r="P35" s="122">
        <f>$H35      +$J35      +$L35      +$N35</f>
        <v>2400000</v>
      </c>
      <c r="Q35" s="123">
        <f>$I35      +$K35      +$M35      +$O35</f>
        <v>6574574</v>
      </c>
      <c r="R35" s="63">
        <f>IF(($L35      =0),0,((($N35      -$L35      )/$L35      )*100))</f>
        <v>-100</v>
      </c>
      <c r="S35" s="64">
        <f>IF(($M35      =0),0,((($O35      -$M35      )/$M35      )*100))</f>
        <v>1.4452600892135858</v>
      </c>
      <c r="T35" s="63">
        <f>IF($E35   =0,0,($P35   /$E35   )*100)</f>
        <v>100</v>
      </c>
      <c r="U35" s="65">
        <f>IF($E35   =0,0,($Q35   /$E35   )*100)</f>
        <v>273.94058333333334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10827000</v>
      </c>
      <c r="C37" s="118"/>
      <c r="D37" s="118"/>
      <c r="E37" s="118">
        <f t="shared" ref="E37:E42" si="18">$B37      +$C37      +$D37</f>
        <v>10827000</v>
      </c>
      <c r="F37" s="119">
        <v>10827000</v>
      </c>
      <c r="G37" s="120">
        <v>10827000</v>
      </c>
      <c r="H37" s="119">
        <v>2778000</v>
      </c>
      <c r="I37" s="120"/>
      <c r="J37" s="119">
        <v>4259000</v>
      </c>
      <c r="K37" s="120"/>
      <c r="L37" s="119">
        <v>3790000</v>
      </c>
      <c r="M37" s="120"/>
      <c r="N37" s="119"/>
      <c r="O37" s="120">
        <v>11868920</v>
      </c>
      <c r="P37" s="119">
        <f t="shared" ref="P37:P42" si="19">$H37      +$J37      +$L37      +$N37</f>
        <v>10827000</v>
      </c>
      <c r="Q37" s="120">
        <f t="shared" ref="Q37:Q42" si="20">$I37      +$K37      +$M37      +$O37</f>
        <v>11868920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109.62334903482036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22850000</v>
      </c>
      <c r="C38" s="118">
        <v>-6796000</v>
      </c>
      <c r="D38" s="118"/>
      <c r="E38" s="118">
        <f t="shared" si="18"/>
        <v>16054000</v>
      </c>
      <c r="F38" s="119">
        <v>22850000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33677000</v>
      </c>
      <c r="C42" s="121">
        <f>SUM(C37:C41)</f>
        <v>-6796000</v>
      </c>
      <c r="D42" s="121"/>
      <c r="E42" s="121">
        <f t="shared" si="18"/>
        <v>26881000</v>
      </c>
      <c r="F42" s="122">
        <f t="shared" ref="F42:O42" si="25">SUM(F37:F41)</f>
        <v>33677000</v>
      </c>
      <c r="G42" s="123">
        <f t="shared" si="25"/>
        <v>10827000</v>
      </c>
      <c r="H42" s="122">
        <f t="shared" si="25"/>
        <v>2778000</v>
      </c>
      <c r="I42" s="123">
        <f t="shared" si="25"/>
        <v>0</v>
      </c>
      <c r="J42" s="122">
        <f t="shared" si="25"/>
        <v>4259000</v>
      </c>
      <c r="K42" s="123">
        <f t="shared" si="25"/>
        <v>0</v>
      </c>
      <c r="L42" s="122">
        <f t="shared" si="25"/>
        <v>3790000</v>
      </c>
      <c r="M42" s="123">
        <f t="shared" si="25"/>
        <v>0</v>
      </c>
      <c r="N42" s="122">
        <f t="shared" si="25"/>
        <v>0</v>
      </c>
      <c r="O42" s="123">
        <f t="shared" si="25"/>
        <v>11868920</v>
      </c>
      <c r="P42" s="122">
        <f t="shared" si="19"/>
        <v>10827000</v>
      </c>
      <c r="Q42" s="123">
        <f t="shared" si="20"/>
        <v>11868920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109.62334903482036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5000000</v>
      </c>
      <c r="C46" s="118"/>
      <c r="D46" s="118"/>
      <c r="E46" s="118">
        <f t="shared" si="26"/>
        <v>5000000</v>
      </c>
      <c r="F46" s="119">
        <v>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5000000</v>
      </c>
      <c r="C55" s="121">
        <f>SUM(C44:C54)</f>
        <v>0</v>
      </c>
      <c r="D55" s="121"/>
      <c r="E55" s="121">
        <f t="shared" si="26"/>
        <v>5000000</v>
      </c>
      <c r="F55" s="122">
        <f t="shared" ref="F55:O55" si="33">SUM(F44:F54)</f>
        <v>5000000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43477000</v>
      </c>
      <c r="C69" s="130">
        <f>SUM(C9:C16,C19:C25,C28:C31,C34,C37:C41,C44:C54,C57:C60,C63:C67)</f>
        <v>-6796000</v>
      </c>
      <c r="D69" s="130"/>
      <c r="E69" s="130">
        <f t="shared" si="35"/>
        <v>36681000</v>
      </c>
      <c r="F69" s="131">
        <f t="shared" ref="F69:O69" si="43">SUM(F9:F16,F19:F25,F28:F31,F34,F37:F41,F44:F54,F57:F60,F63:F67)</f>
        <v>43477000</v>
      </c>
      <c r="G69" s="132">
        <f t="shared" si="43"/>
        <v>21627000</v>
      </c>
      <c r="H69" s="131">
        <f t="shared" si="43"/>
        <v>3474000</v>
      </c>
      <c r="I69" s="132">
        <f t="shared" si="43"/>
        <v>2413946</v>
      </c>
      <c r="J69" s="131">
        <f t="shared" si="43"/>
        <v>5885000</v>
      </c>
      <c r="K69" s="132">
        <f t="shared" si="43"/>
        <v>2089418</v>
      </c>
      <c r="L69" s="131">
        <f t="shared" si="43"/>
        <v>4787000</v>
      </c>
      <c r="M69" s="132">
        <f t="shared" si="43"/>
        <v>1545957</v>
      </c>
      <c r="N69" s="131">
        <f t="shared" si="43"/>
        <v>1481000</v>
      </c>
      <c r="O69" s="132">
        <f t="shared" si="43"/>
        <v>14861582</v>
      </c>
      <c r="P69" s="131">
        <f t="shared" si="36"/>
        <v>15627000</v>
      </c>
      <c r="Q69" s="132">
        <f t="shared" si="37"/>
        <v>20910903</v>
      </c>
      <c r="R69" s="72">
        <f t="shared" si="38"/>
        <v>-69.062043033214962</v>
      </c>
      <c r="S69" s="73">
        <f t="shared" si="39"/>
        <v>861.31923462295515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100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133.81265118064886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160817000</v>
      </c>
      <c r="C71" s="118"/>
      <c r="D71" s="118"/>
      <c r="E71" s="118">
        <f>$B71      +$C71      +$D71</f>
        <v>160817000</v>
      </c>
      <c r="F71" s="119">
        <v>160817000</v>
      </c>
      <c r="G71" s="120">
        <v>160817000</v>
      </c>
      <c r="H71" s="119">
        <v>41431000</v>
      </c>
      <c r="I71" s="120">
        <v>36534216</v>
      </c>
      <c r="J71" s="119">
        <v>59457000</v>
      </c>
      <c r="K71" s="120">
        <v>60122543</v>
      </c>
      <c r="L71" s="119">
        <v>23231000</v>
      </c>
      <c r="M71" s="120">
        <v>22961962</v>
      </c>
      <c r="N71" s="119">
        <v>36698000</v>
      </c>
      <c r="O71" s="120">
        <v>31599702</v>
      </c>
      <c r="P71" s="119">
        <f>$H71      +$J71      +$L71      +$N71</f>
        <v>160817000</v>
      </c>
      <c r="Q71" s="120">
        <f>$I71      +$K71      +$M71      +$O71</f>
        <v>151218423</v>
      </c>
      <c r="R71" s="59">
        <f>IF(($L71      =0),0,((($N71      -$L71      )/$L71      )*100))</f>
        <v>57.969953940854893</v>
      </c>
      <c r="S71" s="60">
        <f>IF(($M71      =0),0,((($O71      -$M71      )/$M71      )*100))</f>
        <v>37.617604279634293</v>
      </c>
      <c r="T71" s="59">
        <f>IF(($E71      =0),0,(($P71      /$E71      )*100))</f>
        <v>100</v>
      </c>
      <c r="U71" s="61">
        <f>IF(($E71      =0),0,(($Q71      /$E71      )*100))</f>
        <v>94.031366708743477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160817000</v>
      </c>
      <c r="C73" s="127">
        <f>SUM(C71:C72)</f>
        <v>0</v>
      </c>
      <c r="D73" s="127"/>
      <c r="E73" s="127">
        <f>$B73      +$C73      +$D73</f>
        <v>160817000</v>
      </c>
      <c r="F73" s="128">
        <f t="shared" ref="F73:O73" si="44">SUM(F71:F72)</f>
        <v>160817000</v>
      </c>
      <c r="G73" s="129">
        <f t="shared" si="44"/>
        <v>160817000</v>
      </c>
      <c r="H73" s="128">
        <f t="shared" si="44"/>
        <v>41431000</v>
      </c>
      <c r="I73" s="129">
        <f t="shared" si="44"/>
        <v>36534216</v>
      </c>
      <c r="J73" s="128">
        <f t="shared" si="44"/>
        <v>59457000</v>
      </c>
      <c r="K73" s="129">
        <f t="shared" si="44"/>
        <v>60122543</v>
      </c>
      <c r="L73" s="128">
        <f t="shared" si="44"/>
        <v>23231000</v>
      </c>
      <c r="M73" s="129">
        <f t="shared" si="44"/>
        <v>22961962</v>
      </c>
      <c r="N73" s="128">
        <f t="shared" si="44"/>
        <v>36698000</v>
      </c>
      <c r="O73" s="129">
        <f t="shared" si="44"/>
        <v>31599702</v>
      </c>
      <c r="P73" s="128">
        <f>$H73      +$J73      +$L73      +$N73</f>
        <v>160817000</v>
      </c>
      <c r="Q73" s="129">
        <f>$I73      +$K73      +$M73      +$O73</f>
        <v>151218423</v>
      </c>
      <c r="R73" s="68">
        <f>IF(($L73      =0),0,((($N73      -$L73      )/$L73      )*100))</f>
        <v>57.969953940854893</v>
      </c>
      <c r="S73" s="69">
        <f>IF(($M73      =0),0,((($O73      -$M73      )/$M73      )*100))</f>
        <v>37.617604279634293</v>
      </c>
      <c r="T73" s="68">
        <f>IF(($E71      =0),0,(($P71      /$E71      )*100))</f>
        <v>100</v>
      </c>
      <c r="U73" s="70">
        <f>IF($E71   =0,0,($Q71   /$E71 )*100)</f>
        <v>94.031366708743477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160817000</v>
      </c>
      <c r="C74" s="130">
        <f>SUM(C71:C72)</f>
        <v>0</v>
      </c>
      <c r="D74" s="130"/>
      <c r="E74" s="130">
        <f>$B74      +$C74      +$D74</f>
        <v>160817000</v>
      </c>
      <c r="F74" s="131">
        <f t="shared" ref="F74:O74" si="45">SUM(F71:F72)</f>
        <v>160817000</v>
      </c>
      <c r="G74" s="132">
        <f t="shared" si="45"/>
        <v>160817000</v>
      </c>
      <c r="H74" s="131">
        <f t="shared" si="45"/>
        <v>41431000</v>
      </c>
      <c r="I74" s="132">
        <f t="shared" si="45"/>
        <v>36534216</v>
      </c>
      <c r="J74" s="131">
        <f t="shared" si="45"/>
        <v>59457000</v>
      </c>
      <c r="K74" s="132">
        <f t="shared" si="45"/>
        <v>60122543</v>
      </c>
      <c r="L74" s="131">
        <f t="shared" si="45"/>
        <v>23231000</v>
      </c>
      <c r="M74" s="132">
        <f t="shared" si="45"/>
        <v>22961962</v>
      </c>
      <c r="N74" s="131">
        <f t="shared" si="45"/>
        <v>36698000</v>
      </c>
      <c r="O74" s="132">
        <f t="shared" si="45"/>
        <v>31599702</v>
      </c>
      <c r="P74" s="131">
        <f>$H74      +$J74      +$L74      +$N74</f>
        <v>160817000</v>
      </c>
      <c r="Q74" s="132">
        <f>$I74      +$K74      +$M74      +$O74</f>
        <v>151218423</v>
      </c>
      <c r="R74" s="72">
        <f>IF(($L74      =0),0,((($N74      -$L74      )/$L74      )*100))</f>
        <v>57.969953940854893</v>
      </c>
      <c r="S74" s="73">
        <f>IF(($M74      =0),0,((($O74      -$M74      )/$M74      )*100))</f>
        <v>37.617604279634293</v>
      </c>
      <c r="T74" s="72">
        <f>IF(($E71      =0),0,(($P71      /$E71      )*100))</f>
        <v>100</v>
      </c>
      <c r="U74" s="76">
        <f>IF($E71   =0,0,($Q71   /$E71 )*100)</f>
        <v>94.031366708743477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204294000</v>
      </c>
      <c r="C75" s="130">
        <f>SUM(C9:C16,C19:C25,C28:C31,C34,C37:C41,C44:C54,C57:C60,C63:C67,C71:C72)</f>
        <v>-6796000</v>
      </c>
      <c r="D75" s="130"/>
      <c r="E75" s="130">
        <f>$B75      +$C75      +$D75</f>
        <v>197498000</v>
      </c>
      <c r="F75" s="131">
        <f t="shared" ref="F75:O75" si="46">SUM(F9:F16,F19:F25,F28:F31,F34,F37:F41,F44:F54,F57:F60,F63:F67,F71:F72)</f>
        <v>204294000</v>
      </c>
      <c r="G75" s="132">
        <f t="shared" si="46"/>
        <v>182444000</v>
      </c>
      <c r="H75" s="131">
        <f t="shared" si="46"/>
        <v>44905000</v>
      </c>
      <c r="I75" s="132">
        <f t="shared" si="46"/>
        <v>38948162</v>
      </c>
      <c r="J75" s="131">
        <f t="shared" si="46"/>
        <v>65342000</v>
      </c>
      <c r="K75" s="132">
        <f t="shared" si="46"/>
        <v>62211961</v>
      </c>
      <c r="L75" s="131">
        <f t="shared" si="46"/>
        <v>28018000</v>
      </c>
      <c r="M75" s="132">
        <f t="shared" si="46"/>
        <v>24507919</v>
      </c>
      <c r="N75" s="131">
        <f t="shared" si="46"/>
        <v>38179000</v>
      </c>
      <c r="O75" s="132">
        <f t="shared" si="46"/>
        <v>46461284</v>
      </c>
      <c r="P75" s="131">
        <f>$H75      +$J75      +$L75      +$N75</f>
        <v>176444000</v>
      </c>
      <c r="Q75" s="132">
        <f>$I75      +$K75      +$M75      +$O75</f>
        <v>172129326</v>
      </c>
      <c r="R75" s="72">
        <f>IF(($L75      =0),0,((($N75      -$L75      )/$L75      )*100))</f>
        <v>36.265971875223066</v>
      </c>
      <c r="S75" s="73">
        <f>IF(($M75      =0),0,((($O75      -$M75      )/$M75      )*100))</f>
        <v>89.576618071897499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100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97.554649633878171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RCUPyjgdera21YnVXXIs/NpEber25JvD14FEXWMYCYW7E+bLiYa1zaSKWDY7Frv+nN3AsiTX4n7UlI0qzJNVA==" saltValue="qfAzjkuZt9SFz/mW5YDD1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1100000</v>
      </c>
      <c r="C10" s="118"/>
      <c r="D10" s="118"/>
      <c r="E10" s="118">
        <f t="shared" ref="E10:E17" si="0">$B10      +$C10      +$D10</f>
        <v>1100000</v>
      </c>
      <c r="F10" s="119">
        <v>1100000</v>
      </c>
      <c r="G10" s="120">
        <v>1100000</v>
      </c>
      <c r="H10" s="119">
        <v>964000</v>
      </c>
      <c r="I10" s="120">
        <v>551302</v>
      </c>
      <c r="J10" s="119"/>
      <c r="K10" s="120">
        <v>245089</v>
      </c>
      <c r="L10" s="119"/>
      <c r="M10" s="120">
        <v>237532</v>
      </c>
      <c r="N10" s="119"/>
      <c r="O10" s="120">
        <v>66077</v>
      </c>
      <c r="P10" s="119">
        <f t="shared" ref="P10:P17" si="1">$H10      +$J10      +$L10      +$N10</f>
        <v>964000</v>
      </c>
      <c r="Q10" s="120">
        <f t="shared" ref="Q10:Q17" si="2">$I10      +$K10      +$M10      +$O10</f>
        <v>1100000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-72.181853392385037</v>
      </c>
      <c r="T10" s="59">
        <f t="shared" ref="T10:T17" si="5">IF(($E10      =0),0,(($P10      /$E10      )*100))</f>
        <v>87.63636363636364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1100000</v>
      </c>
      <c r="C17" s="121">
        <f>SUM(C9:C16)</f>
        <v>0</v>
      </c>
      <c r="D17" s="121"/>
      <c r="E17" s="121">
        <f t="shared" si="0"/>
        <v>1100000</v>
      </c>
      <c r="F17" s="122">
        <f t="shared" ref="F17:O17" si="7">SUM(F9:F16)</f>
        <v>1100000</v>
      </c>
      <c r="G17" s="123">
        <f t="shared" si="7"/>
        <v>1100000</v>
      </c>
      <c r="H17" s="122">
        <f t="shared" si="7"/>
        <v>964000</v>
      </c>
      <c r="I17" s="123">
        <f t="shared" si="7"/>
        <v>551302</v>
      </c>
      <c r="J17" s="122">
        <f t="shared" si="7"/>
        <v>0</v>
      </c>
      <c r="K17" s="123">
        <f t="shared" si="7"/>
        <v>245089</v>
      </c>
      <c r="L17" s="122">
        <f t="shared" si="7"/>
        <v>0</v>
      </c>
      <c r="M17" s="123">
        <f t="shared" si="7"/>
        <v>237532</v>
      </c>
      <c r="N17" s="122">
        <f t="shared" si="7"/>
        <v>0</v>
      </c>
      <c r="O17" s="123">
        <f t="shared" si="7"/>
        <v>66077</v>
      </c>
      <c r="P17" s="122">
        <f t="shared" si="1"/>
        <v>964000</v>
      </c>
      <c r="Q17" s="123">
        <f t="shared" si="2"/>
        <v>1100000</v>
      </c>
      <c r="R17" s="63">
        <f t="shared" si="3"/>
        <v>0</v>
      </c>
      <c r="S17" s="64">
        <f t="shared" si="4"/>
        <v>-72.181853392385037</v>
      </c>
      <c r="T17" s="63">
        <f>IF((SUM($E9:$E14))=0,0,(P17/(SUM($E9:$E14))*100))</f>
        <v>87.63636363636364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2556000</v>
      </c>
      <c r="C31" s="118"/>
      <c r="D31" s="118"/>
      <c r="E31" s="118">
        <f>$B31      +$C31      +$D31</f>
        <v>2556000</v>
      </c>
      <c r="F31" s="119">
        <v>2556000</v>
      </c>
      <c r="G31" s="120">
        <v>2556000</v>
      </c>
      <c r="H31" s="119">
        <v>386000</v>
      </c>
      <c r="I31" s="120">
        <v>347454</v>
      </c>
      <c r="J31" s="119">
        <v>852000</v>
      </c>
      <c r="K31" s="120">
        <v>779050</v>
      </c>
      <c r="L31" s="119">
        <v>403000</v>
      </c>
      <c r="M31" s="120">
        <v>368600</v>
      </c>
      <c r="N31" s="119">
        <v>915000</v>
      </c>
      <c r="O31" s="120">
        <v>1060896</v>
      </c>
      <c r="P31" s="119">
        <f>$H31      +$J31      +$L31      +$N31</f>
        <v>2556000</v>
      </c>
      <c r="Q31" s="120">
        <f>$I31      +$K31      +$M31      +$O31</f>
        <v>2556000</v>
      </c>
      <c r="R31" s="59">
        <f>IF(($L31      =0),0,((($N31      -$L31      )/$L31      )*100))</f>
        <v>127.04714640198512</v>
      </c>
      <c r="S31" s="60">
        <f>IF(($M31      =0),0,((($O31      -$M31      )/$M31      )*100))</f>
        <v>187.8176885512751</v>
      </c>
      <c r="T31" s="59">
        <f>IF(($E31      =0),0,(($P31      /$E31      )*100))</f>
        <v>100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2556000</v>
      </c>
      <c r="C32" s="121">
        <f>SUM(C28:C31)</f>
        <v>0</v>
      </c>
      <c r="D32" s="121"/>
      <c r="E32" s="121">
        <f>$B32      +$C32      +$D32</f>
        <v>2556000</v>
      </c>
      <c r="F32" s="122">
        <f t="shared" ref="F32:O32" si="16">SUM(F28:F31)</f>
        <v>2556000</v>
      </c>
      <c r="G32" s="123">
        <f t="shared" si="16"/>
        <v>2556000</v>
      </c>
      <c r="H32" s="122">
        <f t="shared" si="16"/>
        <v>386000</v>
      </c>
      <c r="I32" s="123">
        <f t="shared" si="16"/>
        <v>347454</v>
      </c>
      <c r="J32" s="122">
        <f t="shared" si="16"/>
        <v>852000</v>
      </c>
      <c r="K32" s="123">
        <f t="shared" si="16"/>
        <v>779050</v>
      </c>
      <c r="L32" s="122">
        <f t="shared" si="16"/>
        <v>403000</v>
      </c>
      <c r="M32" s="123">
        <f t="shared" si="16"/>
        <v>368600</v>
      </c>
      <c r="N32" s="122">
        <f t="shared" si="16"/>
        <v>915000</v>
      </c>
      <c r="O32" s="123">
        <f t="shared" si="16"/>
        <v>1060896</v>
      </c>
      <c r="P32" s="122">
        <f>$H32      +$J32      +$L32      +$N32</f>
        <v>2556000</v>
      </c>
      <c r="Q32" s="123">
        <f>$I32      +$K32      +$M32      +$O32</f>
        <v>2556000</v>
      </c>
      <c r="R32" s="63">
        <f>IF(($L32      =0),0,((($N32      -$L32      )/$L32      )*100))</f>
        <v>127.04714640198512</v>
      </c>
      <c r="S32" s="64">
        <f>IF(($M32      =0),0,((($O32      -$M32      )/$M32      )*100))</f>
        <v>187.8176885512751</v>
      </c>
      <c r="T32" s="63">
        <f>IF($E32   =0,0,($P32   /$E32   )*100)</f>
        <v>100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2374000</v>
      </c>
      <c r="C34" s="118"/>
      <c r="D34" s="118"/>
      <c r="E34" s="118">
        <f>$B34      +$C34      +$D34</f>
        <v>2374000</v>
      </c>
      <c r="F34" s="119">
        <v>2374000</v>
      </c>
      <c r="G34" s="120">
        <v>2374000</v>
      </c>
      <c r="H34" s="119">
        <v>594000</v>
      </c>
      <c r="I34" s="120">
        <v>2374000</v>
      </c>
      <c r="J34" s="119"/>
      <c r="K34" s="120"/>
      <c r="L34" s="119"/>
      <c r="M34" s="120"/>
      <c r="N34" s="119"/>
      <c r="O34" s="120"/>
      <c r="P34" s="119">
        <f>$H34      +$J34      +$L34      +$N34</f>
        <v>594000</v>
      </c>
      <c r="Q34" s="120">
        <f>$I34      +$K34      +$M34      +$O34</f>
        <v>2374000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25.021061499578767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2374000</v>
      </c>
      <c r="C35" s="121">
        <f>C34</f>
        <v>0</v>
      </c>
      <c r="D35" s="121"/>
      <c r="E35" s="121">
        <f>$B35      +$C35      +$D35</f>
        <v>2374000</v>
      </c>
      <c r="F35" s="122">
        <f t="shared" ref="F35:O35" si="17">F34</f>
        <v>2374000</v>
      </c>
      <c r="G35" s="123">
        <f t="shared" si="17"/>
        <v>2374000</v>
      </c>
      <c r="H35" s="122">
        <f t="shared" si="17"/>
        <v>594000</v>
      </c>
      <c r="I35" s="123">
        <f t="shared" si="17"/>
        <v>2374000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594000</v>
      </c>
      <c r="Q35" s="123">
        <f>$I35      +$K35      +$M35      +$O35</f>
        <v>2374000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25.021061499578767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3000000</v>
      </c>
      <c r="H40" s="119"/>
      <c r="I40" s="120"/>
      <c r="J40" s="119"/>
      <c r="K40" s="120">
        <v>1623939</v>
      </c>
      <c r="L40" s="119">
        <v>3000000</v>
      </c>
      <c r="M40" s="120">
        <v>2633193</v>
      </c>
      <c r="N40" s="119"/>
      <c r="O40" s="120">
        <v>742868</v>
      </c>
      <c r="P40" s="119">
        <f t="shared" si="19"/>
        <v>3000000</v>
      </c>
      <c r="Q40" s="120">
        <f t="shared" si="20"/>
        <v>5000000</v>
      </c>
      <c r="R40" s="59">
        <f t="shared" si="21"/>
        <v>-100</v>
      </c>
      <c r="S40" s="60">
        <f t="shared" si="22"/>
        <v>-71.788319352208518</v>
      </c>
      <c r="T40" s="59">
        <f t="shared" si="23"/>
        <v>60</v>
      </c>
      <c r="U40" s="61">
        <f t="shared" si="24"/>
        <v>100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5000000</v>
      </c>
      <c r="C42" s="121">
        <f>SUM(C37:C41)</f>
        <v>0</v>
      </c>
      <c r="D42" s="121"/>
      <c r="E42" s="121">
        <f t="shared" si="18"/>
        <v>5000000</v>
      </c>
      <c r="F42" s="122">
        <f t="shared" ref="F42:O42" si="25">SUM(F37:F41)</f>
        <v>5000000</v>
      </c>
      <c r="G42" s="123">
        <f t="shared" si="25"/>
        <v>3000000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1623939</v>
      </c>
      <c r="L42" s="122">
        <f t="shared" si="25"/>
        <v>3000000</v>
      </c>
      <c r="M42" s="123">
        <f t="shared" si="25"/>
        <v>2633193</v>
      </c>
      <c r="N42" s="122">
        <f t="shared" si="25"/>
        <v>0</v>
      </c>
      <c r="O42" s="123">
        <f t="shared" si="25"/>
        <v>742868</v>
      </c>
      <c r="P42" s="122">
        <f t="shared" si="19"/>
        <v>3000000</v>
      </c>
      <c r="Q42" s="123">
        <f t="shared" si="20"/>
        <v>5000000</v>
      </c>
      <c r="R42" s="63">
        <f t="shared" si="21"/>
        <v>-100</v>
      </c>
      <c r="S42" s="64">
        <f t="shared" si="22"/>
        <v>-71.788319352208518</v>
      </c>
      <c r="T42" s="63">
        <f>IF((+$E37+$E40) =0,0,(P42   /(+$E37+$E40) )*100)</f>
        <v>60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11030000</v>
      </c>
      <c r="C69" s="130">
        <f>SUM(C9:C16,C19:C25,C28:C31,C34,C37:C41,C44:C54,C57:C60,C63:C67)</f>
        <v>0</v>
      </c>
      <c r="D69" s="130"/>
      <c r="E69" s="130">
        <f t="shared" si="35"/>
        <v>11030000</v>
      </c>
      <c r="F69" s="131">
        <f t="shared" ref="F69:O69" si="43">SUM(F9:F16,F19:F25,F28:F31,F34,F37:F41,F44:F54,F57:F60,F63:F67)</f>
        <v>11030000</v>
      </c>
      <c r="G69" s="132">
        <f t="shared" si="43"/>
        <v>9030000</v>
      </c>
      <c r="H69" s="131">
        <f t="shared" si="43"/>
        <v>1944000</v>
      </c>
      <c r="I69" s="132">
        <f t="shared" si="43"/>
        <v>3272756</v>
      </c>
      <c r="J69" s="131">
        <f t="shared" si="43"/>
        <v>852000</v>
      </c>
      <c r="K69" s="132">
        <f t="shared" si="43"/>
        <v>2648078</v>
      </c>
      <c r="L69" s="131">
        <f t="shared" si="43"/>
        <v>3403000</v>
      </c>
      <c r="M69" s="132">
        <f t="shared" si="43"/>
        <v>3239325</v>
      </c>
      <c r="N69" s="131">
        <f t="shared" si="43"/>
        <v>915000</v>
      </c>
      <c r="O69" s="132">
        <f t="shared" si="43"/>
        <v>1869841</v>
      </c>
      <c r="P69" s="131">
        <f t="shared" si="36"/>
        <v>7114000</v>
      </c>
      <c r="Q69" s="132">
        <f t="shared" si="37"/>
        <v>11030000</v>
      </c>
      <c r="R69" s="72">
        <f t="shared" si="38"/>
        <v>-73.111960035262996</v>
      </c>
      <c r="S69" s="73">
        <f t="shared" si="39"/>
        <v>-42.276832364767351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64.496826835902084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11030000</v>
      </c>
      <c r="C75" s="130">
        <f>SUM(C9:C16,C19:C25,C28:C31,C34,C37:C41,C44:C54,C57:C60,C63:C67,C71:C72)</f>
        <v>0</v>
      </c>
      <c r="D75" s="130"/>
      <c r="E75" s="130">
        <f>$B75      +$C75      +$D75</f>
        <v>11030000</v>
      </c>
      <c r="F75" s="131">
        <f t="shared" ref="F75:O75" si="46">SUM(F9:F16,F19:F25,F28:F31,F34,F37:F41,F44:F54,F57:F60,F63:F67,F71:F72)</f>
        <v>11030000</v>
      </c>
      <c r="G75" s="132">
        <f t="shared" si="46"/>
        <v>9030000</v>
      </c>
      <c r="H75" s="131">
        <f t="shared" si="46"/>
        <v>1944000</v>
      </c>
      <c r="I75" s="132">
        <f t="shared" si="46"/>
        <v>3272756</v>
      </c>
      <c r="J75" s="131">
        <f t="shared" si="46"/>
        <v>852000</v>
      </c>
      <c r="K75" s="132">
        <f t="shared" si="46"/>
        <v>2648078</v>
      </c>
      <c r="L75" s="131">
        <f t="shared" si="46"/>
        <v>3403000</v>
      </c>
      <c r="M75" s="132">
        <f t="shared" si="46"/>
        <v>3239325</v>
      </c>
      <c r="N75" s="131">
        <f t="shared" si="46"/>
        <v>915000</v>
      </c>
      <c r="O75" s="132">
        <f t="shared" si="46"/>
        <v>1869841</v>
      </c>
      <c r="P75" s="131">
        <f>$H75      +$J75      +$L75      +$N75</f>
        <v>7114000</v>
      </c>
      <c r="Q75" s="132">
        <f>$I75      +$K75      +$M75      +$O75</f>
        <v>11030000</v>
      </c>
      <c r="R75" s="72">
        <f>IF(($L75      =0),0,((($N75      -$L75      )/$L75      )*100))</f>
        <v>-73.111960035262996</v>
      </c>
      <c r="S75" s="73">
        <f>IF(($M75      =0),0,((($O75      -$M75      )/$M75      )*100))</f>
        <v>-42.276832364767351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64.496826835902084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G9ARC+oZr6z3N1DPrMCFD/UvQqHEULDMALjgxWkwQAEmsfGNKwCF9uZYfri18Wpcasy1vHWV65GohzuOF5Pjw==" saltValue="czx9U5ldDF14vZgQVc7vj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200000</v>
      </c>
      <c r="I10" s="120">
        <v>200001</v>
      </c>
      <c r="J10" s="119">
        <v>201000</v>
      </c>
      <c r="K10" s="120">
        <v>200001</v>
      </c>
      <c r="L10" s="119">
        <v>1631000</v>
      </c>
      <c r="M10" s="120">
        <v>1582290</v>
      </c>
      <c r="N10" s="119">
        <v>134000</v>
      </c>
      <c r="O10" s="120">
        <v>1017711</v>
      </c>
      <c r="P10" s="119">
        <f t="shared" ref="P10:P17" si="1">$H10      +$J10      +$L10      +$N10</f>
        <v>2166000</v>
      </c>
      <c r="Q10" s="120">
        <f t="shared" ref="Q10:Q17" si="2">$I10      +$K10      +$M10      +$O10</f>
        <v>3000003</v>
      </c>
      <c r="R10" s="59">
        <f t="shared" ref="R10:R17" si="3">IF(($L10      =0),0,((($N10      -$L10      )/$L10      )*100))</f>
        <v>-91.784181483752306</v>
      </c>
      <c r="S10" s="60">
        <f t="shared" ref="S10:S17" si="4">IF(($M10      =0),0,((($O10      -$M10      )/$M10      )*100))</f>
        <v>-35.681133041351458</v>
      </c>
      <c r="T10" s="59">
        <f t="shared" ref="T10:T17" si="5">IF(($E10      =0),0,(($P10      /$E10      )*100))</f>
        <v>72.2</v>
      </c>
      <c r="U10" s="61">
        <f t="shared" ref="U10:U17" si="6">IF(($E10      =0),0,(($Q10      /$E10      )*100))</f>
        <v>100.00009999999999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200000</v>
      </c>
      <c r="I17" s="123">
        <f t="shared" si="7"/>
        <v>200001</v>
      </c>
      <c r="J17" s="122">
        <f t="shared" si="7"/>
        <v>201000</v>
      </c>
      <c r="K17" s="123">
        <f t="shared" si="7"/>
        <v>200001</v>
      </c>
      <c r="L17" s="122">
        <f t="shared" si="7"/>
        <v>1631000</v>
      </c>
      <c r="M17" s="123">
        <f t="shared" si="7"/>
        <v>1582290</v>
      </c>
      <c r="N17" s="122">
        <f t="shared" si="7"/>
        <v>134000</v>
      </c>
      <c r="O17" s="123">
        <f t="shared" si="7"/>
        <v>1017711</v>
      </c>
      <c r="P17" s="122">
        <f t="shared" si="1"/>
        <v>2166000</v>
      </c>
      <c r="Q17" s="123">
        <f t="shared" si="2"/>
        <v>3000003</v>
      </c>
      <c r="R17" s="63">
        <f t="shared" si="3"/>
        <v>-91.784181483752306</v>
      </c>
      <c r="S17" s="64">
        <f t="shared" si="4"/>
        <v>-35.681133041351458</v>
      </c>
      <c r="T17" s="63">
        <f>IF((SUM($E9:$E14))=0,0,(P17/(SUM($E9:$E14))*100))</f>
        <v>72.2</v>
      </c>
      <c r="U17" s="65">
        <f>IF((SUM($E9:$E14))=0,0,(Q17/(SUM($E9:$E14))*100))</f>
        <v>100.00009999999999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7000000</v>
      </c>
      <c r="H22" s="119"/>
      <c r="I22" s="120"/>
      <c r="J22" s="119"/>
      <c r="K22" s="120"/>
      <c r="L22" s="119"/>
      <c r="M22" s="120"/>
      <c r="N22" s="119">
        <v>613000</v>
      </c>
      <c r="O22" s="120"/>
      <c r="P22" s="119">
        <f t="shared" si="9"/>
        <v>613000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7000000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613000</v>
      </c>
      <c r="O26" s="123">
        <f t="shared" si="15"/>
        <v>0</v>
      </c>
      <c r="P26" s="122">
        <f t="shared" si="9"/>
        <v>613000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2103000</v>
      </c>
      <c r="C34" s="118"/>
      <c r="D34" s="118"/>
      <c r="E34" s="118">
        <f>$B34      +$C34      +$D34</f>
        <v>2103000</v>
      </c>
      <c r="F34" s="119">
        <v>2103000</v>
      </c>
      <c r="G34" s="120">
        <v>2103000</v>
      </c>
      <c r="H34" s="119">
        <v>525000</v>
      </c>
      <c r="I34" s="120">
        <v>999882</v>
      </c>
      <c r="J34" s="119">
        <v>759000</v>
      </c>
      <c r="K34" s="120">
        <v>759496</v>
      </c>
      <c r="L34" s="119"/>
      <c r="M34" s="120">
        <v>343622</v>
      </c>
      <c r="N34" s="119"/>
      <c r="O34" s="120"/>
      <c r="P34" s="119">
        <f>$H34      +$J34      +$L34      +$N34</f>
        <v>1284000</v>
      </c>
      <c r="Q34" s="120">
        <f>$I34      +$K34      +$M34      +$O34</f>
        <v>2103000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61.055634807417967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2103000</v>
      </c>
      <c r="C35" s="121">
        <f>C34</f>
        <v>0</v>
      </c>
      <c r="D35" s="121"/>
      <c r="E35" s="121">
        <f>$B35      +$C35      +$D35</f>
        <v>2103000</v>
      </c>
      <c r="F35" s="122">
        <f t="shared" ref="F35:O35" si="17">F34</f>
        <v>2103000</v>
      </c>
      <c r="G35" s="123">
        <f t="shared" si="17"/>
        <v>2103000</v>
      </c>
      <c r="H35" s="122">
        <f t="shared" si="17"/>
        <v>525000</v>
      </c>
      <c r="I35" s="123">
        <f t="shared" si="17"/>
        <v>999882</v>
      </c>
      <c r="J35" s="122">
        <f t="shared" si="17"/>
        <v>759000</v>
      </c>
      <c r="K35" s="123">
        <f t="shared" si="17"/>
        <v>759496</v>
      </c>
      <c r="L35" s="122">
        <f t="shared" si="17"/>
        <v>0</v>
      </c>
      <c r="M35" s="123">
        <f t="shared" si="17"/>
        <v>343622</v>
      </c>
      <c r="N35" s="122">
        <f t="shared" si="17"/>
        <v>0</v>
      </c>
      <c r="O35" s="123">
        <f t="shared" si="17"/>
        <v>0</v>
      </c>
      <c r="P35" s="122">
        <f>$H35      +$J35      +$L35      +$N35</f>
        <v>1284000</v>
      </c>
      <c r="Q35" s="123">
        <f>$I35      +$K35      +$M35      +$O35</f>
        <v>2103000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61.055634807417967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5000000</v>
      </c>
      <c r="C37" s="118"/>
      <c r="D37" s="118"/>
      <c r="E37" s="118">
        <f t="shared" ref="E37:E42" si="18">$B37      +$C37      +$D37</f>
        <v>5000000</v>
      </c>
      <c r="F37" s="119">
        <v>5000000</v>
      </c>
      <c r="G37" s="120">
        <v>5000000</v>
      </c>
      <c r="H37" s="119">
        <v>264000</v>
      </c>
      <c r="I37" s="120"/>
      <c r="J37" s="119">
        <v>1986000</v>
      </c>
      <c r="K37" s="120">
        <v>4334567</v>
      </c>
      <c r="L37" s="119">
        <v>-377000</v>
      </c>
      <c r="M37" s="120">
        <v>218520</v>
      </c>
      <c r="N37" s="119"/>
      <c r="O37" s="120"/>
      <c r="P37" s="119">
        <f t="shared" ref="P37:P42" si="19">$H37      +$J37      +$L37      +$N37</f>
        <v>1873000</v>
      </c>
      <c r="Q37" s="120">
        <f t="shared" ref="Q37:Q42" si="20">$I37      +$K37      +$M37      +$O37</f>
        <v>4553087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37.46</v>
      </c>
      <c r="U37" s="61">
        <f t="shared" ref="U37:U42" si="24">IF(($E37      =0),0,(($Q37      /$E37      )*100))</f>
        <v>91.06174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2548000</v>
      </c>
      <c r="C38" s="118">
        <v>412000</v>
      </c>
      <c r="D38" s="118"/>
      <c r="E38" s="118">
        <f t="shared" si="18"/>
        <v>2960000</v>
      </c>
      <c r="F38" s="119">
        <v>2548000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7548000</v>
      </c>
      <c r="C42" s="121">
        <f>SUM(C37:C41)</f>
        <v>412000</v>
      </c>
      <c r="D42" s="121"/>
      <c r="E42" s="121">
        <f t="shared" si="18"/>
        <v>7960000</v>
      </c>
      <c r="F42" s="122">
        <f t="shared" ref="F42:O42" si="25">SUM(F37:F41)</f>
        <v>7548000</v>
      </c>
      <c r="G42" s="123">
        <f t="shared" si="25"/>
        <v>5000000</v>
      </c>
      <c r="H42" s="122">
        <f t="shared" si="25"/>
        <v>264000</v>
      </c>
      <c r="I42" s="123">
        <f t="shared" si="25"/>
        <v>0</v>
      </c>
      <c r="J42" s="122">
        <f t="shared" si="25"/>
        <v>1986000</v>
      </c>
      <c r="K42" s="123">
        <f t="shared" si="25"/>
        <v>4334567</v>
      </c>
      <c r="L42" s="122">
        <f t="shared" si="25"/>
        <v>-377000</v>
      </c>
      <c r="M42" s="123">
        <f t="shared" si="25"/>
        <v>218520</v>
      </c>
      <c r="N42" s="122">
        <f t="shared" si="25"/>
        <v>0</v>
      </c>
      <c r="O42" s="123">
        <f t="shared" si="25"/>
        <v>0</v>
      </c>
      <c r="P42" s="122">
        <f t="shared" si="19"/>
        <v>1873000</v>
      </c>
      <c r="Q42" s="123">
        <f t="shared" si="20"/>
        <v>4553087</v>
      </c>
      <c r="R42" s="63">
        <f t="shared" si="21"/>
        <v>-100</v>
      </c>
      <c r="S42" s="64">
        <f t="shared" si="22"/>
        <v>-100</v>
      </c>
      <c r="T42" s="63">
        <f>IF((+$E37+$E40) =0,0,(P42   /(+$E37+$E40) )*100)</f>
        <v>37.46</v>
      </c>
      <c r="U42" s="65">
        <f>IF((+$E37+$E40) =0,0,(Q42   /(+$E37+$E40) )*100)</f>
        <v>91.06174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5000000</v>
      </c>
      <c r="C45" s="118"/>
      <c r="D45" s="118"/>
      <c r="E45" s="118">
        <f t="shared" si="26"/>
        <v>5000000</v>
      </c>
      <c r="F45" s="119">
        <v>5000000</v>
      </c>
      <c r="G45" s="120">
        <v>5000000</v>
      </c>
      <c r="H45" s="119"/>
      <c r="I45" s="120"/>
      <c r="J45" s="119"/>
      <c r="K45" s="120">
        <v>914959</v>
      </c>
      <c r="L45" s="119">
        <v>3241000</v>
      </c>
      <c r="M45" s="120">
        <v>2326034</v>
      </c>
      <c r="N45" s="119">
        <v>1759000</v>
      </c>
      <c r="O45" s="120">
        <v>1759000</v>
      </c>
      <c r="P45" s="119">
        <f t="shared" si="27"/>
        <v>5000000</v>
      </c>
      <c r="Q45" s="120">
        <f t="shared" si="28"/>
        <v>4999993</v>
      </c>
      <c r="R45" s="59">
        <f t="shared" si="29"/>
        <v>-45.72662758407899</v>
      </c>
      <c r="S45" s="60">
        <f t="shared" si="30"/>
        <v>-24.377717608599013</v>
      </c>
      <c r="T45" s="59">
        <f t="shared" si="31"/>
        <v>100</v>
      </c>
      <c r="U45" s="61">
        <f t="shared" si="32"/>
        <v>99.999859999999998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50763000</v>
      </c>
      <c r="C53" s="118"/>
      <c r="D53" s="118"/>
      <c r="E53" s="118">
        <f t="shared" si="26"/>
        <v>50763000</v>
      </c>
      <c r="F53" s="119">
        <v>50763000</v>
      </c>
      <c r="G53" s="120">
        <v>50763000</v>
      </c>
      <c r="H53" s="119">
        <v>17770000</v>
      </c>
      <c r="I53" s="120">
        <v>17188661</v>
      </c>
      <c r="J53" s="119">
        <v>7422000</v>
      </c>
      <c r="K53" s="120">
        <v>7536861</v>
      </c>
      <c r="L53" s="119">
        <v>9531000</v>
      </c>
      <c r="M53" s="120">
        <v>2340036</v>
      </c>
      <c r="N53" s="119">
        <v>16040000</v>
      </c>
      <c r="O53" s="120">
        <v>23607981</v>
      </c>
      <c r="P53" s="119">
        <f t="shared" si="27"/>
        <v>50763000</v>
      </c>
      <c r="Q53" s="120">
        <f t="shared" si="28"/>
        <v>50673539</v>
      </c>
      <c r="R53" s="59">
        <f t="shared" si="29"/>
        <v>68.292938831182454</v>
      </c>
      <c r="S53" s="60">
        <f t="shared" si="30"/>
        <v>908.8725558068337</v>
      </c>
      <c r="T53" s="59">
        <f t="shared" si="31"/>
        <v>100</v>
      </c>
      <c r="U53" s="61">
        <f t="shared" si="32"/>
        <v>99.823767310836629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55763000</v>
      </c>
      <c r="C55" s="121">
        <f>SUM(C44:C54)</f>
        <v>0</v>
      </c>
      <c r="D55" s="121"/>
      <c r="E55" s="121">
        <f t="shared" si="26"/>
        <v>55763000</v>
      </c>
      <c r="F55" s="122">
        <f t="shared" ref="F55:O55" si="33">SUM(F44:F54)</f>
        <v>55763000</v>
      </c>
      <c r="G55" s="123">
        <f t="shared" si="33"/>
        <v>55763000</v>
      </c>
      <c r="H55" s="122">
        <f t="shared" si="33"/>
        <v>17770000</v>
      </c>
      <c r="I55" s="123">
        <f t="shared" si="33"/>
        <v>17188661</v>
      </c>
      <c r="J55" s="122">
        <f t="shared" si="33"/>
        <v>7422000</v>
      </c>
      <c r="K55" s="123">
        <f t="shared" si="33"/>
        <v>8451820</v>
      </c>
      <c r="L55" s="122">
        <f t="shared" si="33"/>
        <v>12772000</v>
      </c>
      <c r="M55" s="123">
        <f t="shared" si="33"/>
        <v>4666070</v>
      </c>
      <c r="N55" s="122">
        <f t="shared" si="33"/>
        <v>17799000</v>
      </c>
      <c r="O55" s="123">
        <f t="shared" si="33"/>
        <v>25366981</v>
      </c>
      <c r="P55" s="122">
        <f t="shared" si="27"/>
        <v>55763000</v>
      </c>
      <c r="Q55" s="123">
        <f t="shared" si="28"/>
        <v>55673532</v>
      </c>
      <c r="R55" s="63">
        <f t="shared" si="29"/>
        <v>39.359536486063263</v>
      </c>
      <c r="S55" s="64">
        <f t="shared" si="30"/>
        <v>443.64767352397195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99.839556695299748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68414000</v>
      </c>
      <c r="C69" s="130">
        <f>SUM(C9:C16,C19:C25,C28:C31,C34,C37:C41,C44:C54,C57:C60,C63:C67)</f>
        <v>412000</v>
      </c>
      <c r="D69" s="130"/>
      <c r="E69" s="130">
        <f t="shared" si="35"/>
        <v>68826000</v>
      </c>
      <c r="F69" s="131">
        <f t="shared" ref="F69:O69" si="43">SUM(F9:F16,F19:F25,F28:F31,F34,F37:F41,F44:F54,F57:F60,F63:F67)</f>
        <v>68414000</v>
      </c>
      <c r="G69" s="132">
        <f t="shared" si="43"/>
        <v>72866000</v>
      </c>
      <c r="H69" s="131">
        <f t="shared" si="43"/>
        <v>18759000</v>
      </c>
      <c r="I69" s="132">
        <f t="shared" si="43"/>
        <v>18388544</v>
      </c>
      <c r="J69" s="131">
        <f t="shared" si="43"/>
        <v>10368000</v>
      </c>
      <c r="K69" s="132">
        <f t="shared" si="43"/>
        <v>13745884</v>
      </c>
      <c r="L69" s="131">
        <f t="shared" si="43"/>
        <v>14026000</v>
      </c>
      <c r="M69" s="132">
        <f t="shared" si="43"/>
        <v>6810502</v>
      </c>
      <c r="N69" s="131">
        <f t="shared" si="43"/>
        <v>18546000</v>
      </c>
      <c r="O69" s="132">
        <f t="shared" si="43"/>
        <v>26384692</v>
      </c>
      <c r="P69" s="131">
        <f t="shared" si="36"/>
        <v>61699000</v>
      </c>
      <c r="Q69" s="132">
        <f t="shared" si="37"/>
        <v>65329622</v>
      </c>
      <c r="R69" s="72">
        <f t="shared" si="38"/>
        <v>32.225866248395832</v>
      </c>
      <c r="S69" s="73">
        <f t="shared" si="39"/>
        <v>287.41185304695603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93.673518962742548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99.185652688792388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66284000</v>
      </c>
      <c r="C71" s="118"/>
      <c r="D71" s="118"/>
      <c r="E71" s="118">
        <f>$B71      +$C71      +$D71</f>
        <v>66284000</v>
      </c>
      <c r="F71" s="119">
        <v>66284000</v>
      </c>
      <c r="G71" s="120">
        <v>66284000</v>
      </c>
      <c r="H71" s="119">
        <v>8182000</v>
      </c>
      <c r="I71" s="120">
        <v>8181942</v>
      </c>
      <c r="J71" s="119">
        <v>26190000</v>
      </c>
      <c r="K71" s="120">
        <v>26424502</v>
      </c>
      <c r="L71" s="119">
        <v>7421000</v>
      </c>
      <c r="M71" s="120">
        <v>10334191</v>
      </c>
      <c r="N71" s="119">
        <v>24491000</v>
      </c>
      <c r="O71" s="120">
        <v>21343799</v>
      </c>
      <c r="P71" s="119">
        <f>$H71      +$J71      +$L71      +$N71</f>
        <v>66284000</v>
      </c>
      <c r="Q71" s="120">
        <f>$I71      +$K71      +$M71      +$O71</f>
        <v>66284434</v>
      </c>
      <c r="R71" s="59">
        <f>IF(($L71      =0),0,((($N71      -$L71      )/$L71      )*100))</f>
        <v>230.02290796388624</v>
      </c>
      <c r="S71" s="60">
        <f>IF(($M71      =0),0,((($O71      -$M71      )/$M71      )*100))</f>
        <v>106.53575108104738</v>
      </c>
      <c r="T71" s="59">
        <f>IF(($E71      =0),0,(($P71      /$E71      )*100))</f>
        <v>100</v>
      </c>
      <c r="U71" s="61">
        <f>IF(($E71      =0),0,(($Q71      /$E71      )*100))</f>
        <v>100.00065475831272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66284000</v>
      </c>
      <c r="C73" s="127">
        <f>SUM(C71:C72)</f>
        <v>0</v>
      </c>
      <c r="D73" s="127"/>
      <c r="E73" s="127">
        <f>$B73      +$C73      +$D73</f>
        <v>66284000</v>
      </c>
      <c r="F73" s="128">
        <f t="shared" ref="F73:O73" si="44">SUM(F71:F72)</f>
        <v>66284000</v>
      </c>
      <c r="G73" s="129">
        <f t="shared" si="44"/>
        <v>66284000</v>
      </c>
      <c r="H73" s="128">
        <f t="shared" si="44"/>
        <v>8182000</v>
      </c>
      <c r="I73" s="129">
        <f t="shared" si="44"/>
        <v>8181942</v>
      </c>
      <c r="J73" s="128">
        <f t="shared" si="44"/>
        <v>26190000</v>
      </c>
      <c r="K73" s="129">
        <f t="shared" si="44"/>
        <v>26424502</v>
      </c>
      <c r="L73" s="128">
        <f t="shared" si="44"/>
        <v>7421000</v>
      </c>
      <c r="M73" s="129">
        <f t="shared" si="44"/>
        <v>10334191</v>
      </c>
      <c r="N73" s="128">
        <f t="shared" si="44"/>
        <v>24491000</v>
      </c>
      <c r="O73" s="129">
        <f t="shared" si="44"/>
        <v>21343799</v>
      </c>
      <c r="P73" s="128">
        <f>$H73      +$J73      +$L73      +$N73</f>
        <v>66284000</v>
      </c>
      <c r="Q73" s="129">
        <f>$I73      +$K73      +$M73      +$O73</f>
        <v>66284434</v>
      </c>
      <c r="R73" s="68">
        <f>IF(($L73      =0),0,((($N73      -$L73      )/$L73      )*100))</f>
        <v>230.02290796388624</v>
      </c>
      <c r="S73" s="69">
        <f>IF(($M73      =0),0,((($O73      -$M73      )/$M73      )*100))</f>
        <v>106.53575108104738</v>
      </c>
      <c r="T73" s="68">
        <f>IF(($E71      =0),0,(($P71      /$E71      )*100))</f>
        <v>100</v>
      </c>
      <c r="U73" s="70">
        <f>IF($E71   =0,0,($Q71   /$E71 )*100)</f>
        <v>100.00065475831272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66284000</v>
      </c>
      <c r="C74" s="130">
        <f>SUM(C71:C72)</f>
        <v>0</v>
      </c>
      <c r="D74" s="130"/>
      <c r="E74" s="130">
        <f>$B74      +$C74      +$D74</f>
        <v>66284000</v>
      </c>
      <c r="F74" s="131">
        <f t="shared" ref="F74:O74" si="45">SUM(F71:F72)</f>
        <v>66284000</v>
      </c>
      <c r="G74" s="132">
        <f t="shared" si="45"/>
        <v>66284000</v>
      </c>
      <c r="H74" s="131">
        <f t="shared" si="45"/>
        <v>8182000</v>
      </c>
      <c r="I74" s="132">
        <f t="shared" si="45"/>
        <v>8181942</v>
      </c>
      <c r="J74" s="131">
        <f t="shared" si="45"/>
        <v>26190000</v>
      </c>
      <c r="K74" s="132">
        <f t="shared" si="45"/>
        <v>26424502</v>
      </c>
      <c r="L74" s="131">
        <f t="shared" si="45"/>
        <v>7421000</v>
      </c>
      <c r="M74" s="132">
        <f t="shared" si="45"/>
        <v>10334191</v>
      </c>
      <c r="N74" s="131">
        <f t="shared" si="45"/>
        <v>24491000</v>
      </c>
      <c r="O74" s="132">
        <f t="shared" si="45"/>
        <v>21343799</v>
      </c>
      <c r="P74" s="131">
        <f>$H74      +$J74      +$L74      +$N74</f>
        <v>66284000</v>
      </c>
      <c r="Q74" s="132">
        <f>$I74      +$K74      +$M74      +$O74</f>
        <v>66284434</v>
      </c>
      <c r="R74" s="72">
        <f>IF(($L74      =0),0,((($N74      -$L74      )/$L74      )*100))</f>
        <v>230.02290796388624</v>
      </c>
      <c r="S74" s="73">
        <f>IF(($M74      =0),0,((($O74      -$M74      )/$M74      )*100))</f>
        <v>106.53575108104738</v>
      </c>
      <c r="T74" s="72">
        <f>IF(($E71      =0),0,(($P71      /$E71      )*100))</f>
        <v>100</v>
      </c>
      <c r="U74" s="76">
        <f>IF($E71   =0,0,($Q71   /$E71 )*100)</f>
        <v>100.00065475831272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134698000</v>
      </c>
      <c r="C75" s="130">
        <f>SUM(C9:C16,C19:C25,C28:C31,C34,C37:C41,C44:C54,C57:C60,C63:C67,C71:C72)</f>
        <v>412000</v>
      </c>
      <c r="D75" s="130"/>
      <c r="E75" s="130">
        <f>$B75      +$C75      +$D75</f>
        <v>135110000</v>
      </c>
      <c r="F75" s="131">
        <f t="shared" ref="F75:O75" si="46">SUM(F9:F16,F19:F25,F28:F31,F34,F37:F41,F44:F54,F57:F60,F63:F67,F71:F72)</f>
        <v>134698000</v>
      </c>
      <c r="G75" s="132">
        <f t="shared" si="46"/>
        <v>139150000</v>
      </c>
      <c r="H75" s="131">
        <f t="shared" si="46"/>
        <v>26941000</v>
      </c>
      <c r="I75" s="132">
        <f t="shared" si="46"/>
        <v>26570486</v>
      </c>
      <c r="J75" s="131">
        <f t="shared" si="46"/>
        <v>36558000</v>
      </c>
      <c r="K75" s="132">
        <f t="shared" si="46"/>
        <v>40170386</v>
      </c>
      <c r="L75" s="131">
        <f t="shared" si="46"/>
        <v>21447000</v>
      </c>
      <c r="M75" s="132">
        <f t="shared" si="46"/>
        <v>17144693</v>
      </c>
      <c r="N75" s="131">
        <f t="shared" si="46"/>
        <v>43037000</v>
      </c>
      <c r="O75" s="132">
        <f t="shared" si="46"/>
        <v>47728491</v>
      </c>
      <c r="P75" s="131">
        <f>$H75      +$J75      +$L75      +$N75</f>
        <v>127983000</v>
      </c>
      <c r="Q75" s="132">
        <f>$I75      +$K75      +$M75      +$O75</f>
        <v>131614056</v>
      </c>
      <c r="R75" s="72">
        <f>IF(($L75      =0),0,((($N75      -$L75      )/$L75      )*100))</f>
        <v>100.6667599198023</v>
      </c>
      <c r="S75" s="73">
        <f>IF(($M75      =0),0,((($O75      -$M75      )/$M75      )*100))</f>
        <v>178.38638463809181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96.846765039727572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99.594442678774115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VJAkITDW30aWI6HEcN/+H6k/lXNqFmHONebM/43TbzzE1226UuyhAi4w4QEnAp9KzQ9kOSv1MqnQQ2DA+/1fg==" saltValue="uIlflJXG8lobBMyxwk7S4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528000</v>
      </c>
      <c r="I10" s="120">
        <v>527777</v>
      </c>
      <c r="J10" s="119">
        <v>675000</v>
      </c>
      <c r="K10" s="120">
        <v>220718</v>
      </c>
      <c r="L10" s="119">
        <v>74000</v>
      </c>
      <c r="M10" s="120">
        <v>261233</v>
      </c>
      <c r="N10" s="119">
        <v>148000</v>
      </c>
      <c r="O10" s="120">
        <v>890273</v>
      </c>
      <c r="P10" s="119">
        <f t="shared" ref="P10:P17" si="1">$H10      +$J10      +$L10      +$N10</f>
        <v>1425000</v>
      </c>
      <c r="Q10" s="120">
        <f t="shared" ref="Q10:Q17" si="2">$I10      +$K10      +$M10      +$O10</f>
        <v>1900001</v>
      </c>
      <c r="R10" s="59">
        <f t="shared" ref="R10:R17" si="3">IF(($L10      =0),0,((($N10      -$L10      )/$L10      )*100))</f>
        <v>100</v>
      </c>
      <c r="S10" s="60">
        <f t="shared" ref="S10:S17" si="4">IF(($M10      =0),0,((($O10      -$M10      )/$M10      )*100))</f>
        <v>240.79653030053629</v>
      </c>
      <c r="T10" s="59">
        <f t="shared" ref="T10:T17" si="5">IF(($E10      =0),0,(($P10      /$E10      )*100))</f>
        <v>75</v>
      </c>
      <c r="U10" s="61">
        <f t="shared" ref="U10:U17" si="6">IF(($E10      =0),0,(($Q10      /$E10      )*100))</f>
        <v>100.00005263157894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</v>
      </c>
      <c r="C14" s="118"/>
      <c r="D14" s="118"/>
      <c r="E14" s="118">
        <f t="shared" si="0"/>
        <v>100000</v>
      </c>
      <c r="F14" s="119">
        <v>100000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1900000</v>
      </c>
      <c r="H17" s="122">
        <f t="shared" si="7"/>
        <v>528000</v>
      </c>
      <c r="I17" s="123">
        <f t="shared" si="7"/>
        <v>527777</v>
      </c>
      <c r="J17" s="122">
        <f t="shared" si="7"/>
        <v>675000</v>
      </c>
      <c r="K17" s="123">
        <f t="shared" si="7"/>
        <v>220718</v>
      </c>
      <c r="L17" s="122">
        <f t="shared" si="7"/>
        <v>74000</v>
      </c>
      <c r="M17" s="123">
        <f t="shared" si="7"/>
        <v>261233</v>
      </c>
      <c r="N17" s="122">
        <f t="shared" si="7"/>
        <v>148000</v>
      </c>
      <c r="O17" s="123">
        <f t="shared" si="7"/>
        <v>890273</v>
      </c>
      <c r="P17" s="122">
        <f t="shared" si="1"/>
        <v>1425000</v>
      </c>
      <c r="Q17" s="123">
        <f t="shared" si="2"/>
        <v>1900001</v>
      </c>
      <c r="R17" s="63">
        <f t="shared" si="3"/>
        <v>100</v>
      </c>
      <c r="S17" s="64">
        <f t="shared" si="4"/>
        <v>240.79653030053629</v>
      </c>
      <c r="T17" s="63">
        <f>IF((SUM($E9:$E14))=0,0,(P17/(SUM($E9:$E14))*100))</f>
        <v>71.25</v>
      </c>
      <c r="U17" s="65">
        <f>IF((SUM($E9:$E14))=0,0,(Q17/(SUM($E9:$E14))*100))</f>
        <v>95.000050000000002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10000000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44047000</v>
      </c>
      <c r="C23" s="118"/>
      <c r="D23" s="118"/>
      <c r="E23" s="118">
        <f t="shared" si="8"/>
        <v>44047000</v>
      </c>
      <c r="F23" s="119">
        <v>44047000</v>
      </c>
      <c r="G23" s="120">
        <v>44047000</v>
      </c>
      <c r="H23" s="119">
        <v>5266000</v>
      </c>
      <c r="I23" s="120">
        <v>5266166</v>
      </c>
      <c r="J23" s="119">
        <v>3784000</v>
      </c>
      <c r="K23" s="120">
        <v>4354861</v>
      </c>
      <c r="L23" s="119">
        <v>7925000</v>
      </c>
      <c r="M23" s="120">
        <v>8601872</v>
      </c>
      <c r="N23" s="119">
        <v>14284000</v>
      </c>
      <c r="O23" s="120"/>
      <c r="P23" s="119">
        <f t="shared" si="9"/>
        <v>31259000</v>
      </c>
      <c r="Q23" s="120">
        <f t="shared" si="10"/>
        <v>18222899</v>
      </c>
      <c r="R23" s="59">
        <f t="shared" si="11"/>
        <v>80.239747634069403</v>
      </c>
      <c r="S23" s="60">
        <f t="shared" si="12"/>
        <v>-100</v>
      </c>
      <c r="T23" s="59">
        <f t="shared" si="13"/>
        <v>70.967375757713341</v>
      </c>
      <c r="U23" s="61">
        <f t="shared" si="14"/>
        <v>41.371487274956294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44047000</v>
      </c>
      <c r="C26" s="121">
        <f>SUM(C19:C25)</f>
        <v>0</v>
      </c>
      <c r="D26" s="121"/>
      <c r="E26" s="121">
        <f t="shared" si="8"/>
        <v>44047000</v>
      </c>
      <c r="F26" s="122">
        <f t="shared" ref="F26:O26" si="15">SUM(F19:F25)</f>
        <v>44047000</v>
      </c>
      <c r="G26" s="123">
        <f t="shared" si="15"/>
        <v>54047000</v>
      </c>
      <c r="H26" s="122">
        <f t="shared" si="15"/>
        <v>5266000</v>
      </c>
      <c r="I26" s="123">
        <f t="shared" si="15"/>
        <v>5266166</v>
      </c>
      <c r="J26" s="122">
        <f t="shared" si="15"/>
        <v>3784000</v>
      </c>
      <c r="K26" s="123">
        <f t="shared" si="15"/>
        <v>4354861</v>
      </c>
      <c r="L26" s="122">
        <f t="shared" si="15"/>
        <v>7925000</v>
      </c>
      <c r="M26" s="123">
        <f t="shared" si="15"/>
        <v>8601872</v>
      </c>
      <c r="N26" s="122">
        <f t="shared" si="15"/>
        <v>14284000</v>
      </c>
      <c r="O26" s="123">
        <f t="shared" si="15"/>
        <v>0</v>
      </c>
      <c r="P26" s="122">
        <f t="shared" si="9"/>
        <v>31259000</v>
      </c>
      <c r="Q26" s="123">
        <f t="shared" si="10"/>
        <v>18222899</v>
      </c>
      <c r="R26" s="63">
        <f t="shared" si="11"/>
        <v>80.239747634069403</v>
      </c>
      <c r="S26" s="64">
        <f t="shared" si="12"/>
        <v>-100</v>
      </c>
      <c r="T26" s="63">
        <f>IF(($E26-$E21-$E25)   =0,0,($P26   /($E26-$E21-$E25)   )*100)</f>
        <v>70.967375757713341</v>
      </c>
      <c r="U26" s="65">
        <f>IF(($E26-$E21-$E25)   =0,0,($Q26   /($E26-$E21-$E25)   )*100)</f>
        <v>41.371487274956294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4378000</v>
      </c>
      <c r="C34" s="118"/>
      <c r="D34" s="118"/>
      <c r="E34" s="118">
        <f>$B34      +$C34      +$D34</f>
        <v>4378000</v>
      </c>
      <c r="F34" s="119">
        <v>4378000</v>
      </c>
      <c r="G34" s="120">
        <v>4378000</v>
      </c>
      <c r="H34" s="119">
        <v>869000</v>
      </c>
      <c r="I34" s="120">
        <v>868737</v>
      </c>
      <c r="J34" s="119">
        <v>719000</v>
      </c>
      <c r="K34" s="120">
        <v>1080048</v>
      </c>
      <c r="L34" s="119">
        <v>1363000</v>
      </c>
      <c r="M34" s="120">
        <v>1363092</v>
      </c>
      <c r="N34" s="119">
        <v>1066000</v>
      </c>
      <c r="O34" s="120">
        <v>1066121</v>
      </c>
      <c r="P34" s="119">
        <f>$H34      +$J34      +$L34      +$N34</f>
        <v>4017000</v>
      </c>
      <c r="Q34" s="120">
        <f>$I34      +$K34      +$M34      +$O34</f>
        <v>4377998</v>
      </c>
      <c r="R34" s="59">
        <f>IF(($L34      =0),0,((($N34      -$L34      )/$L34      )*100))</f>
        <v>-21.790168745414526</v>
      </c>
      <c r="S34" s="60">
        <f>IF(($M34      =0),0,((($O34      -$M34      )/$M34      )*100))</f>
        <v>-21.786570532289822</v>
      </c>
      <c r="T34" s="59">
        <f>IF(($E34      =0),0,(($P34      /$E34      )*100))</f>
        <v>91.754225673823669</v>
      </c>
      <c r="U34" s="61">
        <f>IF(($E34      =0),0,(($Q34      /$E34      )*100))</f>
        <v>99.999954317039737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4378000</v>
      </c>
      <c r="C35" s="121">
        <f>C34</f>
        <v>0</v>
      </c>
      <c r="D35" s="121"/>
      <c r="E35" s="121">
        <f>$B35      +$C35      +$D35</f>
        <v>4378000</v>
      </c>
      <c r="F35" s="122">
        <f t="shared" ref="F35:O35" si="17">F34</f>
        <v>4378000</v>
      </c>
      <c r="G35" s="123">
        <f t="shared" si="17"/>
        <v>4378000</v>
      </c>
      <c r="H35" s="122">
        <f t="shared" si="17"/>
        <v>869000</v>
      </c>
      <c r="I35" s="123">
        <f t="shared" si="17"/>
        <v>868737</v>
      </c>
      <c r="J35" s="122">
        <f t="shared" si="17"/>
        <v>719000</v>
      </c>
      <c r="K35" s="123">
        <f t="shared" si="17"/>
        <v>1080048</v>
      </c>
      <c r="L35" s="122">
        <f t="shared" si="17"/>
        <v>1363000</v>
      </c>
      <c r="M35" s="123">
        <f t="shared" si="17"/>
        <v>1363092</v>
      </c>
      <c r="N35" s="122">
        <f t="shared" si="17"/>
        <v>1066000</v>
      </c>
      <c r="O35" s="123">
        <f t="shared" si="17"/>
        <v>1066121</v>
      </c>
      <c r="P35" s="122">
        <f>$H35      +$J35      +$L35      +$N35</f>
        <v>4017000</v>
      </c>
      <c r="Q35" s="123">
        <f>$I35      +$K35      +$M35      +$O35</f>
        <v>4377998</v>
      </c>
      <c r="R35" s="63">
        <f>IF(($L35      =0),0,((($N35      -$L35      )/$L35      )*100))</f>
        <v>-21.790168745414526</v>
      </c>
      <c r="S35" s="64">
        <f>IF(($M35      =0),0,((($O35      -$M35      )/$M35      )*100))</f>
        <v>-21.786570532289822</v>
      </c>
      <c r="T35" s="63">
        <f>IF($E35   =0,0,($P35   /$E35   )*100)</f>
        <v>91.754225673823669</v>
      </c>
      <c r="U35" s="65">
        <f>IF($E35   =0,0,($Q35   /$E35   )*100)</f>
        <v>99.999954317039737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13410000</v>
      </c>
      <c r="C37" s="118"/>
      <c r="D37" s="118"/>
      <c r="E37" s="118">
        <f t="shared" ref="E37:E42" si="18">$B37      +$C37      +$D37</f>
        <v>13410000</v>
      </c>
      <c r="F37" s="119">
        <v>13410000</v>
      </c>
      <c r="G37" s="120">
        <v>13410000</v>
      </c>
      <c r="H37" s="119"/>
      <c r="I37" s="120"/>
      <c r="J37" s="119">
        <v>5776000</v>
      </c>
      <c r="K37" s="120">
        <v>5775907</v>
      </c>
      <c r="L37" s="119">
        <v>4470000</v>
      </c>
      <c r="M37" s="120">
        <v>4205122</v>
      </c>
      <c r="N37" s="119">
        <v>3164000</v>
      </c>
      <c r="O37" s="120"/>
      <c r="P37" s="119">
        <f t="shared" ref="P37:P42" si="19">$H37      +$J37      +$L37      +$N37</f>
        <v>13410000</v>
      </c>
      <c r="Q37" s="120">
        <f t="shared" ref="Q37:Q42" si="20">$I37      +$K37      +$M37      +$O37</f>
        <v>9981029</v>
      </c>
      <c r="R37" s="59">
        <f t="shared" ref="R37:R42" si="21">IF(($L37      =0),0,((($N37      -$L37      )/$L37      )*100))</f>
        <v>-29.217002237136462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74.429746457867267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5724000</v>
      </c>
      <c r="C38" s="118">
        <v>3163000</v>
      </c>
      <c r="D38" s="118"/>
      <c r="E38" s="118">
        <f t="shared" si="18"/>
        <v>8887000</v>
      </c>
      <c r="F38" s="119">
        <v>5724000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19134000</v>
      </c>
      <c r="C42" s="121">
        <f>SUM(C37:C41)</f>
        <v>3163000</v>
      </c>
      <c r="D42" s="121"/>
      <c r="E42" s="121">
        <f t="shared" si="18"/>
        <v>22297000</v>
      </c>
      <c r="F42" s="122">
        <f t="shared" ref="F42:O42" si="25">SUM(F37:F41)</f>
        <v>19134000</v>
      </c>
      <c r="G42" s="123">
        <f t="shared" si="25"/>
        <v>13410000</v>
      </c>
      <c r="H42" s="122">
        <f t="shared" si="25"/>
        <v>0</v>
      </c>
      <c r="I42" s="123">
        <f t="shared" si="25"/>
        <v>0</v>
      </c>
      <c r="J42" s="122">
        <f t="shared" si="25"/>
        <v>5776000</v>
      </c>
      <c r="K42" s="123">
        <f t="shared" si="25"/>
        <v>5775907</v>
      </c>
      <c r="L42" s="122">
        <f t="shared" si="25"/>
        <v>4470000</v>
      </c>
      <c r="M42" s="123">
        <f t="shared" si="25"/>
        <v>4205122</v>
      </c>
      <c r="N42" s="122">
        <f t="shared" si="25"/>
        <v>3164000</v>
      </c>
      <c r="O42" s="123">
        <f t="shared" si="25"/>
        <v>0</v>
      </c>
      <c r="P42" s="122">
        <f t="shared" si="19"/>
        <v>13410000</v>
      </c>
      <c r="Q42" s="123">
        <f t="shared" si="20"/>
        <v>9981029</v>
      </c>
      <c r="R42" s="63">
        <f t="shared" si="21"/>
        <v>-29.217002237136462</v>
      </c>
      <c r="S42" s="64">
        <f t="shared" si="22"/>
        <v>-100</v>
      </c>
      <c r="T42" s="63">
        <f>IF((+$E37+$E40) =0,0,(P42   /(+$E37+$E40) )*100)</f>
        <v>100</v>
      </c>
      <c r="U42" s="65">
        <f>IF((+$E37+$E40) =0,0,(Q42   /(+$E37+$E40) )*100)</f>
        <v>74.429746457867267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10000000</v>
      </c>
      <c r="C45" s="118"/>
      <c r="D45" s="118"/>
      <c r="E45" s="118">
        <f t="shared" si="26"/>
        <v>10000000</v>
      </c>
      <c r="F45" s="119">
        <v>10000000</v>
      </c>
      <c r="G45" s="120">
        <v>10000000</v>
      </c>
      <c r="H45" s="119">
        <v>1890000</v>
      </c>
      <c r="I45" s="120">
        <v>1889907</v>
      </c>
      <c r="J45" s="119">
        <v>2987000</v>
      </c>
      <c r="K45" s="120">
        <v>2987298</v>
      </c>
      <c r="L45" s="119">
        <v>3163000</v>
      </c>
      <c r="M45" s="120">
        <v>3162500</v>
      </c>
      <c r="N45" s="119">
        <v>1960000</v>
      </c>
      <c r="O45" s="120"/>
      <c r="P45" s="119">
        <f t="shared" si="27"/>
        <v>10000000</v>
      </c>
      <c r="Q45" s="120">
        <f t="shared" si="28"/>
        <v>8039705</v>
      </c>
      <c r="R45" s="59">
        <f t="shared" si="29"/>
        <v>-38.033512488144169</v>
      </c>
      <c r="S45" s="60">
        <f t="shared" si="30"/>
        <v>-100</v>
      </c>
      <c r="T45" s="59">
        <f t="shared" si="31"/>
        <v>100</v>
      </c>
      <c r="U45" s="61">
        <f t="shared" si="32"/>
        <v>80.397050000000007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58042000</v>
      </c>
      <c r="C46" s="118"/>
      <c r="D46" s="118"/>
      <c r="E46" s="118">
        <f t="shared" si="26"/>
        <v>58042000</v>
      </c>
      <c r="F46" s="119">
        <v>58042000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40000000</v>
      </c>
      <c r="C53" s="118"/>
      <c r="D53" s="118"/>
      <c r="E53" s="118">
        <f t="shared" si="26"/>
        <v>40000000</v>
      </c>
      <c r="F53" s="119">
        <v>40000000</v>
      </c>
      <c r="G53" s="120">
        <v>40000000</v>
      </c>
      <c r="H53" s="119">
        <v>10000000</v>
      </c>
      <c r="I53" s="120">
        <v>7029043</v>
      </c>
      <c r="J53" s="119">
        <v>6046000</v>
      </c>
      <c r="K53" s="120">
        <v>9017825</v>
      </c>
      <c r="L53" s="119">
        <v>3315000</v>
      </c>
      <c r="M53" s="120">
        <v>3314388</v>
      </c>
      <c r="N53" s="119">
        <v>15379000</v>
      </c>
      <c r="O53" s="120">
        <v>15378581</v>
      </c>
      <c r="P53" s="119">
        <f t="shared" si="27"/>
        <v>34740000</v>
      </c>
      <c r="Q53" s="120">
        <f t="shared" si="28"/>
        <v>34739837</v>
      </c>
      <c r="R53" s="59">
        <f t="shared" si="29"/>
        <v>363.92156862745099</v>
      </c>
      <c r="S53" s="60">
        <f t="shared" si="30"/>
        <v>363.99458964973326</v>
      </c>
      <c r="T53" s="59">
        <f t="shared" si="31"/>
        <v>86.850000000000009</v>
      </c>
      <c r="U53" s="61">
        <f t="shared" si="32"/>
        <v>86.8495925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108042000</v>
      </c>
      <c r="C55" s="121">
        <f>SUM(C44:C54)</f>
        <v>0</v>
      </c>
      <c r="D55" s="121"/>
      <c r="E55" s="121">
        <f t="shared" si="26"/>
        <v>108042000</v>
      </c>
      <c r="F55" s="122">
        <f t="shared" ref="F55:O55" si="33">SUM(F44:F54)</f>
        <v>108042000</v>
      </c>
      <c r="G55" s="123">
        <f t="shared" si="33"/>
        <v>50000000</v>
      </c>
      <c r="H55" s="122">
        <f t="shared" si="33"/>
        <v>11890000</v>
      </c>
      <c r="I55" s="123">
        <f t="shared" si="33"/>
        <v>8918950</v>
      </c>
      <c r="J55" s="122">
        <f t="shared" si="33"/>
        <v>9033000</v>
      </c>
      <c r="K55" s="123">
        <f t="shared" si="33"/>
        <v>12005123</v>
      </c>
      <c r="L55" s="122">
        <f t="shared" si="33"/>
        <v>6478000</v>
      </c>
      <c r="M55" s="123">
        <f t="shared" si="33"/>
        <v>6476888</v>
      </c>
      <c r="N55" s="122">
        <f t="shared" si="33"/>
        <v>17339000</v>
      </c>
      <c r="O55" s="123">
        <f t="shared" si="33"/>
        <v>15378581</v>
      </c>
      <c r="P55" s="122">
        <f t="shared" si="27"/>
        <v>44740000</v>
      </c>
      <c r="Q55" s="123">
        <f t="shared" si="28"/>
        <v>42779542</v>
      </c>
      <c r="R55" s="63">
        <f t="shared" si="29"/>
        <v>167.65977153442421</v>
      </c>
      <c r="S55" s="64">
        <f t="shared" si="30"/>
        <v>137.43780963944411</v>
      </c>
      <c r="T55" s="63">
        <f>IF((+$E45+$E47+$E49+$E50+$E53) =0,0,(P55   /(+$E45+$E47+$E49+$E50+$E53) )*100)</f>
        <v>89.48</v>
      </c>
      <c r="U55" s="65">
        <f>IF((+$E45+$E47+$E49+$E50+$E53) =0,0,(Q55   /(+$E45+$E47+$E49+$E50+$E53) )*100)</f>
        <v>85.559083999999999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178601000</v>
      </c>
      <c r="C69" s="130">
        <f>SUM(C9:C16,C19:C25,C28:C31,C34,C37:C41,C44:C54,C57:C60,C63:C67)</f>
        <v>3163000</v>
      </c>
      <c r="D69" s="130"/>
      <c r="E69" s="130">
        <f t="shared" si="35"/>
        <v>181764000</v>
      </c>
      <c r="F69" s="131">
        <f t="shared" ref="F69:O69" si="43">SUM(F9:F16,F19:F25,F28:F31,F34,F37:F41,F44:F54,F57:F60,F63:F67)</f>
        <v>178601000</v>
      </c>
      <c r="G69" s="132">
        <f t="shared" si="43"/>
        <v>123735000</v>
      </c>
      <c r="H69" s="131">
        <f t="shared" si="43"/>
        <v>18553000</v>
      </c>
      <c r="I69" s="132">
        <f t="shared" si="43"/>
        <v>15581630</v>
      </c>
      <c r="J69" s="131">
        <f t="shared" si="43"/>
        <v>19987000</v>
      </c>
      <c r="K69" s="132">
        <f t="shared" si="43"/>
        <v>23436657</v>
      </c>
      <c r="L69" s="131">
        <f t="shared" si="43"/>
        <v>20310000</v>
      </c>
      <c r="M69" s="132">
        <f t="shared" si="43"/>
        <v>20908207</v>
      </c>
      <c r="N69" s="131">
        <f t="shared" si="43"/>
        <v>36001000</v>
      </c>
      <c r="O69" s="132">
        <f t="shared" si="43"/>
        <v>17334975</v>
      </c>
      <c r="P69" s="131">
        <f t="shared" si="36"/>
        <v>94851000</v>
      </c>
      <c r="Q69" s="132">
        <f t="shared" si="37"/>
        <v>77261469</v>
      </c>
      <c r="R69" s="72">
        <f t="shared" si="38"/>
        <v>77.257508616445108</v>
      </c>
      <c r="S69" s="73">
        <f t="shared" si="39"/>
        <v>-17.090092899883764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83.323230992225589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67.871453419422849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273658000</v>
      </c>
      <c r="C71" s="118"/>
      <c r="D71" s="118"/>
      <c r="E71" s="118">
        <f>$B71      +$C71      +$D71</f>
        <v>273658000</v>
      </c>
      <c r="F71" s="119">
        <v>273658000</v>
      </c>
      <c r="G71" s="120">
        <v>273658000</v>
      </c>
      <c r="H71" s="119">
        <v>72663000</v>
      </c>
      <c r="I71" s="120">
        <v>71164589</v>
      </c>
      <c r="J71" s="119">
        <v>95618000</v>
      </c>
      <c r="K71" s="120">
        <v>98695778</v>
      </c>
      <c r="L71" s="119">
        <v>51361000</v>
      </c>
      <c r="M71" s="120">
        <v>59439805</v>
      </c>
      <c r="N71" s="119">
        <v>54016000</v>
      </c>
      <c r="O71" s="120">
        <v>43635681</v>
      </c>
      <c r="P71" s="119">
        <f>$H71      +$J71      +$L71      +$N71</f>
        <v>273658000</v>
      </c>
      <c r="Q71" s="120">
        <f>$I71      +$K71      +$M71      +$O71</f>
        <v>272935853</v>
      </c>
      <c r="R71" s="59">
        <f>IF(($L71      =0),0,((($N71      -$L71      )/$L71      )*100))</f>
        <v>5.1692918751581942</v>
      </c>
      <c r="S71" s="60">
        <f>IF(($M71      =0),0,((($O71      -$M71      )/$M71      )*100))</f>
        <v>-26.588451964134137</v>
      </c>
      <c r="T71" s="59">
        <f>IF(($E71      =0),0,(($P71      /$E71      )*100))</f>
        <v>100</v>
      </c>
      <c r="U71" s="61">
        <f>IF(($E71      =0),0,(($Q71      /$E71      )*100))</f>
        <v>99.736113323929871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273658000</v>
      </c>
      <c r="C73" s="127">
        <f>SUM(C71:C72)</f>
        <v>0</v>
      </c>
      <c r="D73" s="127"/>
      <c r="E73" s="127">
        <f>$B73      +$C73      +$D73</f>
        <v>273658000</v>
      </c>
      <c r="F73" s="128">
        <f t="shared" ref="F73:O73" si="44">SUM(F71:F72)</f>
        <v>273658000</v>
      </c>
      <c r="G73" s="129">
        <f t="shared" si="44"/>
        <v>273658000</v>
      </c>
      <c r="H73" s="128">
        <f t="shared" si="44"/>
        <v>72663000</v>
      </c>
      <c r="I73" s="129">
        <f t="shared" si="44"/>
        <v>71164589</v>
      </c>
      <c r="J73" s="128">
        <f t="shared" si="44"/>
        <v>95618000</v>
      </c>
      <c r="K73" s="129">
        <f t="shared" si="44"/>
        <v>98695778</v>
      </c>
      <c r="L73" s="128">
        <f t="shared" si="44"/>
        <v>51361000</v>
      </c>
      <c r="M73" s="129">
        <f t="shared" si="44"/>
        <v>59439805</v>
      </c>
      <c r="N73" s="128">
        <f t="shared" si="44"/>
        <v>54016000</v>
      </c>
      <c r="O73" s="129">
        <f t="shared" si="44"/>
        <v>43635681</v>
      </c>
      <c r="P73" s="128">
        <f>$H73      +$J73      +$L73      +$N73</f>
        <v>273658000</v>
      </c>
      <c r="Q73" s="129">
        <f>$I73      +$K73      +$M73      +$O73</f>
        <v>272935853</v>
      </c>
      <c r="R73" s="68">
        <f>IF(($L73      =0),0,((($N73      -$L73      )/$L73      )*100))</f>
        <v>5.1692918751581942</v>
      </c>
      <c r="S73" s="69">
        <f>IF(($M73      =0),0,((($O73      -$M73      )/$M73      )*100))</f>
        <v>-26.588451964134137</v>
      </c>
      <c r="T73" s="68">
        <f>IF(($E71      =0),0,(($P71      /$E71      )*100))</f>
        <v>100</v>
      </c>
      <c r="U73" s="70">
        <f>IF($E71   =0,0,($Q71   /$E71 )*100)</f>
        <v>99.736113323929871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273658000</v>
      </c>
      <c r="C74" s="130">
        <f>SUM(C71:C72)</f>
        <v>0</v>
      </c>
      <c r="D74" s="130"/>
      <c r="E74" s="130">
        <f>$B74      +$C74      +$D74</f>
        <v>273658000</v>
      </c>
      <c r="F74" s="131">
        <f t="shared" ref="F74:O74" si="45">SUM(F71:F72)</f>
        <v>273658000</v>
      </c>
      <c r="G74" s="132">
        <f t="shared" si="45"/>
        <v>273658000</v>
      </c>
      <c r="H74" s="131">
        <f t="shared" si="45"/>
        <v>72663000</v>
      </c>
      <c r="I74" s="132">
        <f t="shared" si="45"/>
        <v>71164589</v>
      </c>
      <c r="J74" s="131">
        <f t="shared" si="45"/>
        <v>95618000</v>
      </c>
      <c r="K74" s="132">
        <f t="shared" si="45"/>
        <v>98695778</v>
      </c>
      <c r="L74" s="131">
        <f t="shared" si="45"/>
        <v>51361000</v>
      </c>
      <c r="M74" s="132">
        <f t="shared" si="45"/>
        <v>59439805</v>
      </c>
      <c r="N74" s="131">
        <f t="shared" si="45"/>
        <v>54016000</v>
      </c>
      <c r="O74" s="132">
        <f t="shared" si="45"/>
        <v>43635681</v>
      </c>
      <c r="P74" s="131">
        <f>$H74      +$J74      +$L74      +$N74</f>
        <v>273658000</v>
      </c>
      <c r="Q74" s="132">
        <f>$I74      +$K74      +$M74      +$O74</f>
        <v>272935853</v>
      </c>
      <c r="R74" s="72">
        <f>IF(($L74      =0),0,((($N74      -$L74      )/$L74      )*100))</f>
        <v>5.1692918751581942</v>
      </c>
      <c r="S74" s="73">
        <f>IF(($M74      =0),0,((($O74      -$M74      )/$M74      )*100))</f>
        <v>-26.588451964134137</v>
      </c>
      <c r="T74" s="72">
        <f>IF(($E71      =0),0,(($P71      /$E71      )*100))</f>
        <v>100</v>
      </c>
      <c r="U74" s="76">
        <f>IF($E71   =0,0,($Q71   /$E71 )*100)</f>
        <v>99.736113323929871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452259000</v>
      </c>
      <c r="C75" s="130">
        <f>SUM(C9:C16,C19:C25,C28:C31,C34,C37:C41,C44:C54,C57:C60,C63:C67,C71:C72)</f>
        <v>3163000</v>
      </c>
      <c r="D75" s="130"/>
      <c r="E75" s="130">
        <f>$B75      +$C75      +$D75</f>
        <v>455422000</v>
      </c>
      <c r="F75" s="131">
        <f t="shared" ref="F75:O75" si="46">SUM(F9:F16,F19:F25,F28:F31,F34,F37:F41,F44:F54,F57:F60,F63:F67,F71:F72)</f>
        <v>452259000</v>
      </c>
      <c r="G75" s="132">
        <f t="shared" si="46"/>
        <v>397393000</v>
      </c>
      <c r="H75" s="131">
        <f t="shared" si="46"/>
        <v>91216000</v>
      </c>
      <c r="I75" s="132">
        <f t="shared" si="46"/>
        <v>86746219</v>
      </c>
      <c r="J75" s="131">
        <f t="shared" si="46"/>
        <v>115605000</v>
      </c>
      <c r="K75" s="132">
        <f t="shared" si="46"/>
        <v>122132435</v>
      </c>
      <c r="L75" s="131">
        <f t="shared" si="46"/>
        <v>71671000</v>
      </c>
      <c r="M75" s="132">
        <f t="shared" si="46"/>
        <v>80348012</v>
      </c>
      <c r="N75" s="131">
        <f t="shared" si="46"/>
        <v>90017000</v>
      </c>
      <c r="O75" s="132">
        <f t="shared" si="46"/>
        <v>60970656</v>
      </c>
      <c r="P75" s="131">
        <f>$H75      +$J75      +$L75      +$N75</f>
        <v>368509000</v>
      </c>
      <c r="Q75" s="132">
        <f>$I75      +$K75      +$M75      +$O75</f>
        <v>350197322</v>
      </c>
      <c r="R75" s="72">
        <f>IF(($L75      =0),0,((($N75      -$L75      )/$L75      )*100))</f>
        <v>25.597522010297052</v>
      </c>
      <c r="S75" s="73">
        <f>IF(($M75      =0),0,((($O75      -$M75      )/$M75      )*100))</f>
        <v>-24.116783374802107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95.100814724395022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90.375135034697394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zhKzgxXY1oCalwVyL8LegF2mGcreMst94++NtFg/3xqPF7Ide1EPdMSivqMP/htxMSI8Zi9o7tdw5jV5rQoBw==" saltValue="rJSaAYOmtTZ2IdndQkO1+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320000</v>
      </c>
      <c r="I10" s="120"/>
      <c r="J10" s="119">
        <v>1110000</v>
      </c>
      <c r="K10" s="120">
        <v>1352501</v>
      </c>
      <c r="L10" s="119">
        <v>750000</v>
      </c>
      <c r="M10" s="120">
        <v>185969</v>
      </c>
      <c r="N10" s="119"/>
      <c r="O10" s="120">
        <v>689593</v>
      </c>
      <c r="P10" s="119">
        <f t="shared" ref="P10:P17" si="1">$H10      +$J10      +$L10      +$N10</f>
        <v>2180000</v>
      </c>
      <c r="Q10" s="120">
        <f t="shared" ref="Q10:Q17" si="2">$I10      +$K10      +$M10      +$O10</f>
        <v>2228063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270.81072651893595</v>
      </c>
      <c r="T10" s="59">
        <f t="shared" ref="T10:T17" si="5">IF(($E10      =0),0,(($P10      /$E10      )*100))</f>
        <v>83.846153846153854</v>
      </c>
      <c r="U10" s="61">
        <f t="shared" ref="U10:U17" si="6">IF(($E10      =0),0,(($Q10      /$E10      )*100))</f>
        <v>85.694730769230759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23428000</v>
      </c>
      <c r="C14" s="118"/>
      <c r="D14" s="118"/>
      <c r="E14" s="118">
        <f t="shared" si="0"/>
        <v>23428000</v>
      </c>
      <c r="F14" s="119">
        <v>23428000</v>
      </c>
      <c r="G14" s="120">
        <v>20027000</v>
      </c>
      <c r="H14" s="119">
        <v>8906000</v>
      </c>
      <c r="I14" s="120"/>
      <c r="J14" s="119">
        <v>7101000</v>
      </c>
      <c r="K14" s="120">
        <v>8906213</v>
      </c>
      <c r="L14" s="119">
        <v>3993000</v>
      </c>
      <c r="M14" s="120">
        <v>1025687</v>
      </c>
      <c r="N14" s="119">
        <v>27000</v>
      </c>
      <c r="O14" s="120">
        <v>1971706</v>
      </c>
      <c r="P14" s="119">
        <f t="shared" si="1"/>
        <v>20027000</v>
      </c>
      <c r="Q14" s="120">
        <f t="shared" si="2"/>
        <v>11903606</v>
      </c>
      <c r="R14" s="59">
        <f t="shared" si="3"/>
        <v>-99.323816679188582</v>
      </c>
      <c r="S14" s="60">
        <f t="shared" si="4"/>
        <v>92.232718168408098</v>
      </c>
      <c r="T14" s="59">
        <f t="shared" si="5"/>
        <v>85.48318251664675</v>
      </c>
      <c r="U14" s="61">
        <f t="shared" si="6"/>
        <v>50.809313641796138</v>
      </c>
      <c r="V14" s="119">
        <v>4627000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27028000</v>
      </c>
      <c r="C17" s="121">
        <f>SUM(C9:C16)</f>
        <v>0</v>
      </c>
      <c r="D17" s="121"/>
      <c r="E17" s="121">
        <f t="shared" si="0"/>
        <v>27028000</v>
      </c>
      <c r="F17" s="122">
        <f t="shared" ref="F17:O17" si="7">SUM(F9:F16)</f>
        <v>27028000</v>
      </c>
      <c r="G17" s="123">
        <f t="shared" si="7"/>
        <v>22627000</v>
      </c>
      <c r="H17" s="122">
        <f t="shared" si="7"/>
        <v>9226000</v>
      </c>
      <c r="I17" s="123">
        <f t="shared" si="7"/>
        <v>0</v>
      </c>
      <c r="J17" s="122">
        <f t="shared" si="7"/>
        <v>8211000</v>
      </c>
      <c r="K17" s="123">
        <f t="shared" si="7"/>
        <v>10258714</v>
      </c>
      <c r="L17" s="122">
        <f t="shared" si="7"/>
        <v>4743000</v>
      </c>
      <c r="M17" s="123">
        <f t="shared" si="7"/>
        <v>1211656</v>
      </c>
      <c r="N17" s="122">
        <f t="shared" si="7"/>
        <v>27000</v>
      </c>
      <c r="O17" s="123">
        <f t="shared" si="7"/>
        <v>2661299</v>
      </c>
      <c r="P17" s="122">
        <f t="shared" si="1"/>
        <v>22207000</v>
      </c>
      <c r="Q17" s="123">
        <f t="shared" si="2"/>
        <v>14131669</v>
      </c>
      <c r="R17" s="63">
        <f t="shared" si="3"/>
        <v>-99.430740037950656</v>
      </c>
      <c r="S17" s="64">
        <f t="shared" si="4"/>
        <v>119.64146589461035</v>
      </c>
      <c r="T17" s="63">
        <f>IF((SUM($E9:$E14))=0,0,(P17/(SUM($E9:$E14))*100))</f>
        <v>85.319655755340406</v>
      </c>
      <c r="U17" s="65">
        <f>IF((SUM($E9:$E14))=0,0,(Q17/(SUM($E9:$E14))*100))</f>
        <v>54.294102504994626</v>
      </c>
      <c r="V17" s="122">
        <f>SUM(V9:V16)</f>
        <v>4627000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10000000</v>
      </c>
      <c r="H22" s="119"/>
      <c r="I22" s="120"/>
      <c r="J22" s="119"/>
      <c r="K22" s="120"/>
      <c r="L22" s="119"/>
      <c r="M22" s="120"/>
      <c r="N22" s="119">
        <v>5131000</v>
      </c>
      <c r="O22" s="120"/>
      <c r="P22" s="119">
        <f t="shared" si="9"/>
        <v>5131000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11052000</v>
      </c>
      <c r="C23" s="118"/>
      <c r="D23" s="118"/>
      <c r="E23" s="118">
        <f t="shared" si="8"/>
        <v>11052000</v>
      </c>
      <c r="F23" s="119">
        <v>11052000</v>
      </c>
      <c r="G23" s="120">
        <v>11052000</v>
      </c>
      <c r="H23" s="119"/>
      <c r="I23" s="120"/>
      <c r="J23" s="119">
        <v>6146000</v>
      </c>
      <c r="K23" s="120"/>
      <c r="L23" s="119">
        <v>2409000</v>
      </c>
      <c r="M23" s="120"/>
      <c r="N23" s="119"/>
      <c r="O23" s="120"/>
      <c r="P23" s="119">
        <f t="shared" si="9"/>
        <v>8555000</v>
      </c>
      <c r="Q23" s="120">
        <f t="shared" si="10"/>
        <v>0</v>
      </c>
      <c r="R23" s="59">
        <f t="shared" si="11"/>
        <v>-100</v>
      </c>
      <c r="S23" s="60">
        <f t="shared" si="12"/>
        <v>0</v>
      </c>
      <c r="T23" s="59">
        <f t="shared" si="13"/>
        <v>77.406804198335138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11052000</v>
      </c>
      <c r="C26" s="121">
        <f>SUM(C19:C25)</f>
        <v>0</v>
      </c>
      <c r="D26" s="121"/>
      <c r="E26" s="121">
        <f t="shared" si="8"/>
        <v>11052000</v>
      </c>
      <c r="F26" s="122">
        <f t="shared" ref="F26:O26" si="15">SUM(F19:F25)</f>
        <v>11052000</v>
      </c>
      <c r="G26" s="123">
        <f t="shared" si="15"/>
        <v>21052000</v>
      </c>
      <c r="H26" s="122">
        <f t="shared" si="15"/>
        <v>0</v>
      </c>
      <c r="I26" s="123">
        <f t="shared" si="15"/>
        <v>0</v>
      </c>
      <c r="J26" s="122">
        <f t="shared" si="15"/>
        <v>6146000</v>
      </c>
      <c r="K26" s="123">
        <f t="shared" si="15"/>
        <v>0</v>
      </c>
      <c r="L26" s="122">
        <f t="shared" si="15"/>
        <v>2409000</v>
      </c>
      <c r="M26" s="123">
        <f t="shared" si="15"/>
        <v>0</v>
      </c>
      <c r="N26" s="122">
        <f t="shared" si="15"/>
        <v>5131000</v>
      </c>
      <c r="O26" s="123">
        <f t="shared" si="15"/>
        <v>0</v>
      </c>
      <c r="P26" s="122">
        <f t="shared" si="9"/>
        <v>13686000</v>
      </c>
      <c r="Q26" s="123">
        <f t="shared" si="10"/>
        <v>0</v>
      </c>
      <c r="R26" s="63">
        <f t="shared" si="11"/>
        <v>112.99294312992943</v>
      </c>
      <c r="S26" s="64">
        <f t="shared" si="12"/>
        <v>0</v>
      </c>
      <c r="T26" s="63">
        <f>IF(($E26-$E21-$E25)   =0,0,($P26   /($E26-$E21-$E25)   )*100)</f>
        <v>123.8327904451683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2929000</v>
      </c>
      <c r="C34" s="118"/>
      <c r="D34" s="118"/>
      <c r="E34" s="118">
        <f>$B34      +$C34      +$D34</f>
        <v>2929000</v>
      </c>
      <c r="F34" s="119">
        <v>2929000</v>
      </c>
      <c r="G34" s="120">
        <v>2929000</v>
      </c>
      <c r="H34" s="119">
        <v>732000</v>
      </c>
      <c r="I34" s="120"/>
      <c r="J34" s="119"/>
      <c r="K34" s="120">
        <v>2929000</v>
      </c>
      <c r="L34" s="119"/>
      <c r="M34" s="120"/>
      <c r="N34" s="119"/>
      <c r="O34" s="120"/>
      <c r="P34" s="119">
        <f>$H34      +$J34      +$L34      +$N34</f>
        <v>732000</v>
      </c>
      <c r="Q34" s="120">
        <f>$I34      +$K34      +$M34      +$O34</f>
        <v>2929000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24.991464663707749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2929000</v>
      </c>
      <c r="C35" s="121">
        <f>C34</f>
        <v>0</v>
      </c>
      <c r="D35" s="121"/>
      <c r="E35" s="121">
        <f>$B35      +$C35      +$D35</f>
        <v>2929000</v>
      </c>
      <c r="F35" s="122">
        <f t="shared" ref="F35:O35" si="17">F34</f>
        <v>2929000</v>
      </c>
      <c r="G35" s="123">
        <f t="shared" si="17"/>
        <v>2929000</v>
      </c>
      <c r="H35" s="122">
        <f t="shared" si="17"/>
        <v>732000</v>
      </c>
      <c r="I35" s="123">
        <f t="shared" si="17"/>
        <v>0</v>
      </c>
      <c r="J35" s="122">
        <f t="shared" si="17"/>
        <v>0</v>
      </c>
      <c r="K35" s="123">
        <f t="shared" si="17"/>
        <v>2929000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732000</v>
      </c>
      <c r="Q35" s="123">
        <f>$I35      +$K35      +$M35      +$O35</f>
        <v>2929000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24.991464663707749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2500000</v>
      </c>
      <c r="C37" s="118"/>
      <c r="D37" s="118"/>
      <c r="E37" s="118">
        <f t="shared" ref="E37:E42" si="18">$B37      +$C37      +$D37</f>
        <v>2500000</v>
      </c>
      <c r="F37" s="119">
        <v>2500000</v>
      </c>
      <c r="G37" s="120">
        <v>2500000</v>
      </c>
      <c r="H37" s="119"/>
      <c r="I37" s="120"/>
      <c r="J37" s="119">
        <v>1125000</v>
      </c>
      <c r="K37" s="120"/>
      <c r="L37" s="119">
        <v>450000</v>
      </c>
      <c r="M37" s="120">
        <v>841877</v>
      </c>
      <c r="N37" s="119">
        <v>669000</v>
      </c>
      <c r="O37" s="120">
        <v>328219</v>
      </c>
      <c r="P37" s="119">
        <f t="shared" ref="P37:P42" si="19">$H37      +$J37      +$L37      +$N37</f>
        <v>2244000</v>
      </c>
      <c r="Q37" s="120">
        <f t="shared" ref="Q37:Q42" si="20">$I37      +$K37      +$M37      +$O37</f>
        <v>1170096</v>
      </c>
      <c r="R37" s="59">
        <f t="shared" ref="R37:R42" si="21">IF(($L37      =0),0,((($N37      -$L37      )/$L37      )*100))</f>
        <v>48.666666666666671</v>
      </c>
      <c r="S37" s="60">
        <f t="shared" ref="S37:S42" si="22">IF(($M37      =0),0,((($O37      -$M37      )/$M37      )*100))</f>
        <v>-61.013425951772049</v>
      </c>
      <c r="T37" s="59">
        <f t="shared" ref="T37:T42" si="23">IF(($E37      =0),0,(($P37      /$E37      )*100))</f>
        <v>89.759999999999991</v>
      </c>
      <c r="U37" s="61">
        <f t="shared" ref="U37:U42" si="24">IF(($E37      =0),0,(($Q37      /$E37      )*100))</f>
        <v>46.803840000000001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15812000</v>
      </c>
      <c r="C38" s="118">
        <v>25160000</v>
      </c>
      <c r="D38" s="118"/>
      <c r="E38" s="118">
        <f t="shared" si="18"/>
        <v>40972000</v>
      </c>
      <c r="F38" s="119">
        <v>15812000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/>
      <c r="J40" s="119">
        <v>3250000</v>
      </c>
      <c r="K40" s="120"/>
      <c r="L40" s="119">
        <v>1624000</v>
      </c>
      <c r="M40" s="120">
        <v>1461948</v>
      </c>
      <c r="N40" s="119"/>
      <c r="O40" s="120">
        <v>500000</v>
      </c>
      <c r="P40" s="119">
        <f t="shared" si="19"/>
        <v>4874000</v>
      </c>
      <c r="Q40" s="120">
        <f t="shared" si="20"/>
        <v>1961948</v>
      </c>
      <c r="R40" s="59">
        <f t="shared" si="21"/>
        <v>-100</v>
      </c>
      <c r="S40" s="60">
        <f t="shared" si="22"/>
        <v>-65.799057148407471</v>
      </c>
      <c r="T40" s="59">
        <f t="shared" si="23"/>
        <v>97.48</v>
      </c>
      <c r="U40" s="61">
        <f t="shared" si="24"/>
        <v>39.238959999999999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23312000</v>
      </c>
      <c r="C42" s="121">
        <f>SUM(C37:C41)</f>
        <v>25160000</v>
      </c>
      <c r="D42" s="121"/>
      <c r="E42" s="121">
        <f t="shared" si="18"/>
        <v>48472000</v>
      </c>
      <c r="F42" s="122">
        <f t="shared" ref="F42:O42" si="25">SUM(F37:F41)</f>
        <v>23312000</v>
      </c>
      <c r="G42" s="123">
        <f t="shared" si="25"/>
        <v>7500000</v>
      </c>
      <c r="H42" s="122">
        <f t="shared" si="25"/>
        <v>0</v>
      </c>
      <c r="I42" s="123">
        <f t="shared" si="25"/>
        <v>0</v>
      </c>
      <c r="J42" s="122">
        <f t="shared" si="25"/>
        <v>4375000</v>
      </c>
      <c r="K42" s="123">
        <f t="shared" si="25"/>
        <v>0</v>
      </c>
      <c r="L42" s="122">
        <f t="shared" si="25"/>
        <v>2074000</v>
      </c>
      <c r="M42" s="123">
        <f t="shared" si="25"/>
        <v>2303825</v>
      </c>
      <c r="N42" s="122">
        <f t="shared" si="25"/>
        <v>669000</v>
      </c>
      <c r="O42" s="123">
        <f t="shared" si="25"/>
        <v>828219</v>
      </c>
      <c r="P42" s="122">
        <f t="shared" si="19"/>
        <v>7118000</v>
      </c>
      <c r="Q42" s="123">
        <f t="shared" si="20"/>
        <v>3132044</v>
      </c>
      <c r="R42" s="63">
        <f t="shared" si="21"/>
        <v>-67.743490838958536</v>
      </c>
      <c r="S42" s="64">
        <f t="shared" si="22"/>
        <v>-64.050264234479613</v>
      </c>
      <c r="T42" s="63">
        <f>IF((+$E37+$E40) =0,0,(P42   /(+$E37+$E40) )*100)</f>
        <v>94.906666666666666</v>
      </c>
      <c r="U42" s="65">
        <f>IF((+$E37+$E40) =0,0,(Q42   /(+$E37+$E40) )*100)</f>
        <v>41.760586666666669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1000000</v>
      </c>
      <c r="C45" s="118"/>
      <c r="D45" s="118"/>
      <c r="E45" s="118">
        <f t="shared" si="26"/>
        <v>1000000</v>
      </c>
      <c r="F45" s="119">
        <v>1000000</v>
      </c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40000000</v>
      </c>
      <c r="C53" s="118"/>
      <c r="D53" s="118"/>
      <c r="E53" s="118">
        <f t="shared" si="26"/>
        <v>40000000</v>
      </c>
      <c r="F53" s="119">
        <v>40000000</v>
      </c>
      <c r="G53" s="120">
        <v>40000000</v>
      </c>
      <c r="H53" s="119">
        <v>11214000</v>
      </c>
      <c r="I53" s="120"/>
      <c r="J53" s="119">
        <v>4354000</v>
      </c>
      <c r="K53" s="120">
        <v>16188243</v>
      </c>
      <c r="L53" s="119">
        <v>3546000</v>
      </c>
      <c r="M53" s="120">
        <v>2660504</v>
      </c>
      <c r="N53" s="119">
        <v>13373000</v>
      </c>
      <c r="O53" s="120">
        <v>8008332</v>
      </c>
      <c r="P53" s="119">
        <f t="shared" si="27"/>
        <v>32487000</v>
      </c>
      <c r="Q53" s="120">
        <f t="shared" si="28"/>
        <v>26857079</v>
      </c>
      <c r="R53" s="59">
        <f t="shared" si="29"/>
        <v>277.12915961646922</v>
      </c>
      <c r="S53" s="60">
        <f t="shared" si="30"/>
        <v>201.00807967212228</v>
      </c>
      <c r="T53" s="59">
        <f t="shared" si="31"/>
        <v>81.217500000000001</v>
      </c>
      <c r="U53" s="61">
        <f t="shared" si="32"/>
        <v>67.142697499999997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41000000</v>
      </c>
      <c r="C55" s="121">
        <f>SUM(C44:C54)</f>
        <v>0</v>
      </c>
      <c r="D55" s="121"/>
      <c r="E55" s="121">
        <f t="shared" si="26"/>
        <v>41000000</v>
      </c>
      <c r="F55" s="122">
        <f t="shared" ref="F55:O55" si="33">SUM(F44:F54)</f>
        <v>41000000</v>
      </c>
      <c r="G55" s="123">
        <f t="shared" si="33"/>
        <v>40000000</v>
      </c>
      <c r="H55" s="122">
        <f t="shared" si="33"/>
        <v>11214000</v>
      </c>
      <c r="I55" s="123">
        <f t="shared" si="33"/>
        <v>0</v>
      </c>
      <c r="J55" s="122">
        <f t="shared" si="33"/>
        <v>4354000</v>
      </c>
      <c r="K55" s="123">
        <f t="shared" si="33"/>
        <v>16188243</v>
      </c>
      <c r="L55" s="122">
        <f t="shared" si="33"/>
        <v>3546000</v>
      </c>
      <c r="M55" s="123">
        <f t="shared" si="33"/>
        <v>2660504</v>
      </c>
      <c r="N55" s="122">
        <f t="shared" si="33"/>
        <v>13373000</v>
      </c>
      <c r="O55" s="123">
        <f t="shared" si="33"/>
        <v>8008332</v>
      </c>
      <c r="P55" s="122">
        <f t="shared" si="27"/>
        <v>32487000</v>
      </c>
      <c r="Q55" s="123">
        <f t="shared" si="28"/>
        <v>26857079</v>
      </c>
      <c r="R55" s="63">
        <f t="shared" si="29"/>
        <v>277.12915961646922</v>
      </c>
      <c r="S55" s="64">
        <f t="shared" si="30"/>
        <v>201.00807967212228</v>
      </c>
      <c r="T55" s="63">
        <f>IF((+$E45+$E47+$E49+$E50+$E53) =0,0,(P55   /(+$E45+$E47+$E49+$E50+$E53) )*100)</f>
        <v>79.236585365853657</v>
      </c>
      <c r="U55" s="65">
        <f>IF((+$E45+$E47+$E49+$E50+$E53) =0,0,(Q55   /(+$E45+$E47+$E49+$E50+$E53) )*100)</f>
        <v>65.50507073170732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105321000</v>
      </c>
      <c r="C69" s="130">
        <f>SUM(C9:C16,C19:C25,C28:C31,C34,C37:C41,C44:C54,C57:C60,C63:C67)</f>
        <v>25160000</v>
      </c>
      <c r="D69" s="130"/>
      <c r="E69" s="130">
        <f t="shared" si="35"/>
        <v>130481000</v>
      </c>
      <c r="F69" s="131">
        <f t="shared" ref="F69:O69" si="43">SUM(F9:F16,F19:F25,F28:F31,F34,F37:F41,F44:F54,F57:F60,F63:F67)</f>
        <v>105321000</v>
      </c>
      <c r="G69" s="132">
        <f t="shared" si="43"/>
        <v>94108000</v>
      </c>
      <c r="H69" s="131">
        <f t="shared" si="43"/>
        <v>21172000</v>
      </c>
      <c r="I69" s="132">
        <f t="shared" si="43"/>
        <v>0</v>
      </c>
      <c r="J69" s="131">
        <f t="shared" si="43"/>
        <v>23086000</v>
      </c>
      <c r="K69" s="132">
        <f t="shared" si="43"/>
        <v>29375957</v>
      </c>
      <c r="L69" s="131">
        <f t="shared" si="43"/>
        <v>12772000</v>
      </c>
      <c r="M69" s="132">
        <f t="shared" si="43"/>
        <v>6175985</v>
      </c>
      <c r="N69" s="131">
        <f t="shared" si="43"/>
        <v>19200000</v>
      </c>
      <c r="O69" s="132">
        <f t="shared" si="43"/>
        <v>11497850</v>
      </c>
      <c r="P69" s="131">
        <f t="shared" si="36"/>
        <v>76230000</v>
      </c>
      <c r="Q69" s="132">
        <f t="shared" si="37"/>
        <v>47049792</v>
      </c>
      <c r="R69" s="72">
        <f t="shared" si="38"/>
        <v>50.328844347009081</v>
      </c>
      <c r="S69" s="73">
        <f t="shared" si="39"/>
        <v>86.170303198599086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86.126834559197377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53.158200860929398</v>
      </c>
      <c r="V69" s="131">
        <f>SUM(V9:V16,V19:V25,V28:V31,V34,V37:V41,V44:V54,V57:V60,V63:V67)</f>
        <v>4627000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454303000</v>
      </c>
      <c r="C71" s="118"/>
      <c r="D71" s="118"/>
      <c r="E71" s="118">
        <f>$B71      +$C71      +$D71</f>
        <v>454303000</v>
      </c>
      <c r="F71" s="119">
        <v>454303000</v>
      </c>
      <c r="G71" s="120">
        <v>394303000</v>
      </c>
      <c r="H71" s="119">
        <v>96194000</v>
      </c>
      <c r="I71" s="120"/>
      <c r="J71" s="119">
        <v>116064000</v>
      </c>
      <c r="K71" s="120">
        <v>83942620</v>
      </c>
      <c r="L71" s="119">
        <v>66334000</v>
      </c>
      <c r="M71" s="120">
        <v>50297257</v>
      </c>
      <c r="N71" s="119">
        <v>114127000</v>
      </c>
      <c r="O71" s="120">
        <v>152184404</v>
      </c>
      <c r="P71" s="119">
        <f>$H71      +$J71      +$L71      +$N71</f>
        <v>392719000</v>
      </c>
      <c r="Q71" s="120">
        <f>$I71      +$K71      +$M71      +$O71</f>
        <v>286424281</v>
      </c>
      <c r="R71" s="59">
        <f>IF(($L71      =0),0,((($N71      -$L71      )/$L71      )*100))</f>
        <v>72.049024632918261</v>
      </c>
      <c r="S71" s="60">
        <f>IF(($M71      =0),0,((($O71      -$M71      )/$M71      )*100))</f>
        <v>202.56998706708796</v>
      </c>
      <c r="T71" s="59">
        <f>IF(($E71      =0),0,(($P71      /$E71      )*100))</f>
        <v>86.444289383957411</v>
      </c>
      <c r="U71" s="61">
        <f>IF(($E71      =0),0,(($Q71      /$E71      )*100))</f>
        <v>63.046971074371072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454303000</v>
      </c>
      <c r="C73" s="127">
        <f>SUM(C71:C72)</f>
        <v>0</v>
      </c>
      <c r="D73" s="127"/>
      <c r="E73" s="127">
        <f>$B73      +$C73      +$D73</f>
        <v>454303000</v>
      </c>
      <c r="F73" s="128">
        <f t="shared" ref="F73:O73" si="44">SUM(F71:F72)</f>
        <v>454303000</v>
      </c>
      <c r="G73" s="129">
        <f t="shared" si="44"/>
        <v>394303000</v>
      </c>
      <c r="H73" s="128">
        <f t="shared" si="44"/>
        <v>96194000</v>
      </c>
      <c r="I73" s="129">
        <f t="shared" si="44"/>
        <v>0</v>
      </c>
      <c r="J73" s="128">
        <f t="shared" si="44"/>
        <v>116064000</v>
      </c>
      <c r="K73" s="129">
        <f t="shared" si="44"/>
        <v>83942620</v>
      </c>
      <c r="L73" s="128">
        <f t="shared" si="44"/>
        <v>66334000</v>
      </c>
      <c r="M73" s="129">
        <f t="shared" si="44"/>
        <v>50297257</v>
      </c>
      <c r="N73" s="128">
        <f t="shared" si="44"/>
        <v>114127000</v>
      </c>
      <c r="O73" s="129">
        <f t="shared" si="44"/>
        <v>152184404</v>
      </c>
      <c r="P73" s="128">
        <f>$H73      +$J73      +$L73      +$N73</f>
        <v>392719000</v>
      </c>
      <c r="Q73" s="129">
        <f>$I73      +$K73      +$M73      +$O73</f>
        <v>286424281</v>
      </c>
      <c r="R73" s="68">
        <f>IF(($L73      =0),0,((($N73      -$L73      )/$L73      )*100))</f>
        <v>72.049024632918261</v>
      </c>
      <c r="S73" s="69">
        <f>IF(($M73      =0),0,((($O73      -$M73      )/$M73      )*100))</f>
        <v>202.56998706708796</v>
      </c>
      <c r="T73" s="68">
        <f>IF(($E71      =0),0,(($P71      /$E71      )*100))</f>
        <v>86.444289383957411</v>
      </c>
      <c r="U73" s="70">
        <f>IF($E71   =0,0,($Q71   /$E71 )*100)</f>
        <v>63.046971074371072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454303000</v>
      </c>
      <c r="C74" s="130">
        <f>SUM(C71:C72)</f>
        <v>0</v>
      </c>
      <c r="D74" s="130"/>
      <c r="E74" s="130">
        <f>$B74      +$C74      +$D74</f>
        <v>454303000</v>
      </c>
      <c r="F74" s="131">
        <f t="shared" ref="F74:O74" si="45">SUM(F71:F72)</f>
        <v>454303000</v>
      </c>
      <c r="G74" s="132">
        <f t="shared" si="45"/>
        <v>394303000</v>
      </c>
      <c r="H74" s="131">
        <f t="shared" si="45"/>
        <v>96194000</v>
      </c>
      <c r="I74" s="132">
        <f t="shared" si="45"/>
        <v>0</v>
      </c>
      <c r="J74" s="131">
        <f t="shared" si="45"/>
        <v>116064000</v>
      </c>
      <c r="K74" s="132">
        <f t="shared" si="45"/>
        <v>83942620</v>
      </c>
      <c r="L74" s="131">
        <f t="shared" si="45"/>
        <v>66334000</v>
      </c>
      <c r="M74" s="132">
        <f t="shared" si="45"/>
        <v>50297257</v>
      </c>
      <c r="N74" s="131">
        <f t="shared" si="45"/>
        <v>114127000</v>
      </c>
      <c r="O74" s="132">
        <f t="shared" si="45"/>
        <v>152184404</v>
      </c>
      <c r="P74" s="131">
        <f>$H74      +$J74      +$L74      +$N74</f>
        <v>392719000</v>
      </c>
      <c r="Q74" s="132">
        <f>$I74      +$K74      +$M74      +$O74</f>
        <v>286424281</v>
      </c>
      <c r="R74" s="72">
        <f>IF(($L74      =0),0,((($N74      -$L74      )/$L74      )*100))</f>
        <v>72.049024632918261</v>
      </c>
      <c r="S74" s="73">
        <f>IF(($M74      =0),0,((($O74      -$M74      )/$M74      )*100))</f>
        <v>202.56998706708796</v>
      </c>
      <c r="T74" s="72">
        <f>IF(($E71      =0),0,(($P71      /$E71      )*100))</f>
        <v>86.444289383957411</v>
      </c>
      <c r="U74" s="76">
        <f>IF($E71   =0,0,($Q71   /$E71 )*100)</f>
        <v>63.046971074371072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559624000</v>
      </c>
      <c r="C75" s="130">
        <f>SUM(C9:C16,C19:C25,C28:C31,C34,C37:C41,C44:C54,C57:C60,C63:C67,C71:C72)</f>
        <v>25160000</v>
      </c>
      <c r="D75" s="130"/>
      <c r="E75" s="130">
        <f>$B75      +$C75      +$D75</f>
        <v>584784000</v>
      </c>
      <c r="F75" s="131">
        <f t="shared" ref="F75:O75" si="46">SUM(F9:F16,F19:F25,F28:F31,F34,F37:F41,F44:F54,F57:F60,F63:F67,F71:F72)</f>
        <v>559624000</v>
      </c>
      <c r="G75" s="132">
        <f t="shared" si="46"/>
        <v>488411000</v>
      </c>
      <c r="H75" s="131">
        <f t="shared" si="46"/>
        <v>117366000</v>
      </c>
      <c r="I75" s="132">
        <f t="shared" si="46"/>
        <v>0</v>
      </c>
      <c r="J75" s="131">
        <f t="shared" si="46"/>
        <v>139150000</v>
      </c>
      <c r="K75" s="132">
        <f t="shared" si="46"/>
        <v>113318577</v>
      </c>
      <c r="L75" s="131">
        <f t="shared" si="46"/>
        <v>79106000</v>
      </c>
      <c r="M75" s="132">
        <f t="shared" si="46"/>
        <v>56473242</v>
      </c>
      <c r="N75" s="131">
        <f t="shared" si="46"/>
        <v>133327000</v>
      </c>
      <c r="O75" s="132">
        <f t="shared" si="46"/>
        <v>163682254</v>
      </c>
      <c r="P75" s="131">
        <f>$H75      +$J75      +$L75      +$N75</f>
        <v>468949000</v>
      </c>
      <c r="Q75" s="132">
        <f>$I75      +$K75      +$M75      +$O75</f>
        <v>333474073</v>
      </c>
      <c r="R75" s="72">
        <f>IF(($L75      =0),0,((($N75      -$L75      )/$L75      )*100))</f>
        <v>68.542209187672242</v>
      </c>
      <c r="S75" s="73">
        <f>IF(($M75      =0),0,((($O75      -$M75      )/$M75      )*100))</f>
        <v>189.84037077240933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86.392526325873419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61.43454326728223</v>
      </c>
      <c r="V75" s="131">
        <f>SUM(V9:V16,V19:V25,V28:V31,V34,V37:V41,V44:V54,V57:V60,V63:V67,V71:V72)</f>
        <v>4627000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/XMo+UFwfUM3EdSBMCWYGUkSYKtlh+x+q3gzY9SIbirrfhGq/AByGWrAdhnK7kxwLdBslQmcDk/jLOWcSeAL/Q==" saltValue="qxikYTV5p3nIOrEIERlWv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334000</v>
      </c>
      <c r="I10" s="120">
        <v>333795</v>
      </c>
      <c r="J10" s="119">
        <v>475000</v>
      </c>
      <c r="K10" s="120">
        <v>537349</v>
      </c>
      <c r="L10" s="119">
        <v>183000</v>
      </c>
      <c r="M10" s="120">
        <v>183129</v>
      </c>
      <c r="N10" s="119">
        <v>6000</v>
      </c>
      <c r="O10" s="120">
        <v>6484</v>
      </c>
      <c r="P10" s="119">
        <f t="shared" ref="P10:P17" si="1">$H10      +$J10      +$L10      +$N10</f>
        <v>998000</v>
      </c>
      <c r="Q10" s="120">
        <f t="shared" ref="Q10:Q17" si="2">$I10      +$K10      +$M10      +$O10</f>
        <v>1060757</v>
      </c>
      <c r="R10" s="59">
        <f t="shared" ref="R10:R17" si="3">IF(($L10      =0),0,((($N10      -$L10      )/$L10      )*100))</f>
        <v>-96.721311475409834</v>
      </c>
      <c r="S10" s="60">
        <f t="shared" ref="S10:S17" si="4">IF(($M10      =0),0,((($O10      -$M10      )/$M10      )*100))</f>
        <v>-96.459326485701339</v>
      </c>
      <c r="T10" s="59">
        <f t="shared" ref="T10:T17" si="5">IF(($E10      =0),0,(($P10      /$E10      )*100))</f>
        <v>38.384615384615387</v>
      </c>
      <c r="U10" s="61">
        <f t="shared" ref="U10:U17" si="6">IF(($E10      =0),0,(($Q10      /$E10      )*100))</f>
        <v>40.798346153846154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30000000</v>
      </c>
      <c r="C14" s="118"/>
      <c r="D14" s="118"/>
      <c r="E14" s="118">
        <f t="shared" si="0"/>
        <v>30000000</v>
      </c>
      <c r="F14" s="119">
        <v>30000000</v>
      </c>
      <c r="G14" s="120">
        <v>25000000</v>
      </c>
      <c r="H14" s="119"/>
      <c r="I14" s="120"/>
      <c r="J14" s="119"/>
      <c r="K14" s="120">
        <v>5824596</v>
      </c>
      <c r="L14" s="119">
        <v>11959000</v>
      </c>
      <c r="M14" s="120">
        <v>14460241</v>
      </c>
      <c r="N14" s="119">
        <v>13041000</v>
      </c>
      <c r="O14" s="120">
        <v>7244966</v>
      </c>
      <c r="P14" s="119">
        <f t="shared" si="1"/>
        <v>25000000</v>
      </c>
      <c r="Q14" s="120">
        <f t="shared" si="2"/>
        <v>27529803</v>
      </c>
      <c r="R14" s="59">
        <f t="shared" si="3"/>
        <v>9.047579229032527</v>
      </c>
      <c r="S14" s="60">
        <f t="shared" si="4"/>
        <v>-49.897335735967339</v>
      </c>
      <c r="T14" s="59">
        <f t="shared" si="5"/>
        <v>83.333333333333343</v>
      </c>
      <c r="U14" s="61">
        <f t="shared" si="6"/>
        <v>91.766009999999994</v>
      </c>
      <c r="V14" s="119">
        <v>9387000</v>
      </c>
      <c r="W14" s="120">
        <v>9387000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34600000</v>
      </c>
      <c r="C17" s="121">
        <f>SUM(C9:C16)</f>
        <v>0</v>
      </c>
      <c r="D17" s="121"/>
      <c r="E17" s="121">
        <f t="shared" si="0"/>
        <v>34600000</v>
      </c>
      <c r="F17" s="122">
        <f t="shared" ref="F17:O17" si="7">SUM(F9:F16)</f>
        <v>34600000</v>
      </c>
      <c r="G17" s="123">
        <f t="shared" si="7"/>
        <v>27600000</v>
      </c>
      <c r="H17" s="122">
        <f t="shared" si="7"/>
        <v>334000</v>
      </c>
      <c r="I17" s="123">
        <f t="shared" si="7"/>
        <v>333795</v>
      </c>
      <c r="J17" s="122">
        <f t="shared" si="7"/>
        <v>475000</v>
      </c>
      <c r="K17" s="123">
        <f t="shared" si="7"/>
        <v>6361945</v>
      </c>
      <c r="L17" s="122">
        <f t="shared" si="7"/>
        <v>12142000</v>
      </c>
      <c r="M17" s="123">
        <f t="shared" si="7"/>
        <v>14643370</v>
      </c>
      <c r="N17" s="122">
        <f t="shared" si="7"/>
        <v>13047000</v>
      </c>
      <c r="O17" s="123">
        <f t="shared" si="7"/>
        <v>7251450</v>
      </c>
      <c r="P17" s="122">
        <f t="shared" si="1"/>
        <v>25998000</v>
      </c>
      <c r="Q17" s="123">
        <f t="shared" si="2"/>
        <v>28590560</v>
      </c>
      <c r="R17" s="63">
        <f t="shared" si="3"/>
        <v>7.4534673035743699</v>
      </c>
      <c r="S17" s="64">
        <f t="shared" si="4"/>
        <v>-50.479636859548037</v>
      </c>
      <c r="T17" s="63">
        <f>IF((SUM($E9:$E14))=0,0,(P17/(SUM($E9:$E14))*100))</f>
        <v>79.74846625766871</v>
      </c>
      <c r="U17" s="65">
        <f>IF((SUM($E9:$E14))=0,0,(Q17/(SUM($E9:$E14))*100))</f>
        <v>87.701104294478526</v>
      </c>
      <c r="V17" s="122">
        <f>SUM(V9:V16)</f>
        <v>9387000</v>
      </c>
      <c r="W17" s="123">
        <f>SUM(W9:W16)</f>
        <v>9387000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5000000</v>
      </c>
      <c r="H22" s="119"/>
      <c r="I22" s="120"/>
      <c r="J22" s="119"/>
      <c r="K22" s="120"/>
      <c r="L22" s="119"/>
      <c r="M22" s="120"/>
      <c r="N22" s="119">
        <v>2444000</v>
      </c>
      <c r="O22" s="120"/>
      <c r="P22" s="119">
        <f t="shared" si="9"/>
        <v>2444000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18105000</v>
      </c>
      <c r="C23" s="118"/>
      <c r="D23" s="118"/>
      <c r="E23" s="118">
        <f t="shared" si="8"/>
        <v>18105000</v>
      </c>
      <c r="F23" s="119">
        <v>18105000</v>
      </c>
      <c r="G23" s="120">
        <v>18105000</v>
      </c>
      <c r="H23" s="119"/>
      <c r="I23" s="120"/>
      <c r="J23" s="119">
        <v>2680000</v>
      </c>
      <c r="K23" s="120">
        <v>5033635</v>
      </c>
      <c r="L23" s="119">
        <v>2680000</v>
      </c>
      <c r="M23" s="120">
        <v>2932773</v>
      </c>
      <c r="N23" s="119">
        <v>4892000</v>
      </c>
      <c r="O23" s="120">
        <v>2515794</v>
      </c>
      <c r="P23" s="119">
        <f t="shared" si="9"/>
        <v>10252000</v>
      </c>
      <c r="Q23" s="120">
        <f t="shared" si="10"/>
        <v>10482202</v>
      </c>
      <c r="R23" s="59">
        <f t="shared" si="11"/>
        <v>82.53731343283583</v>
      </c>
      <c r="S23" s="60">
        <f t="shared" si="12"/>
        <v>-14.217909125595469</v>
      </c>
      <c r="T23" s="59">
        <f t="shared" si="13"/>
        <v>56.625241645954162</v>
      </c>
      <c r="U23" s="61">
        <f t="shared" si="14"/>
        <v>57.896724661695664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18105000</v>
      </c>
      <c r="C26" s="121">
        <f>SUM(C19:C25)</f>
        <v>0</v>
      </c>
      <c r="D26" s="121"/>
      <c r="E26" s="121">
        <f t="shared" si="8"/>
        <v>18105000</v>
      </c>
      <c r="F26" s="122">
        <f t="shared" ref="F26:O26" si="15">SUM(F19:F25)</f>
        <v>18105000</v>
      </c>
      <c r="G26" s="123">
        <f t="shared" si="15"/>
        <v>23105000</v>
      </c>
      <c r="H26" s="122">
        <f t="shared" si="15"/>
        <v>0</v>
      </c>
      <c r="I26" s="123">
        <f t="shared" si="15"/>
        <v>0</v>
      </c>
      <c r="J26" s="122">
        <f t="shared" si="15"/>
        <v>2680000</v>
      </c>
      <c r="K26" s="123">
        <f t="shared" si="15"/>
        <v>5033635</v>
      </c>
      <c r="L26" s="122">
        <f t="shared" si="15"/>
        <v>2680000</v>
      </c>
      <c r="M26" s="123">
        <f t="shared" si="15"/>
        <v>2932773</v>
      </c>
      <c r="N26" s="122">
        <f t="shared" si="15"/>
        <v>7336000</v>
      </c>
      <c r="O26" s="123">
        <f t="shared" si="15"/>
        <v>2515794</v>
      </c>
      <c r="P26" s="122">
        <f t="shared" si="9"/>
        <v>12696000</v>
      </c>
      <c r="Q26" s="123">
        <f t="shared" si="10"/>
        <v>10482202</v>
      </c>
      <c r="R26" s="63">
        <f t="shared" si="11"/>
        <v>173.73134328358208</v>
      </c>
      <c r="S26" s="64">
        <f t="shared" si="12"/>
        <v>-14.217909125595469</v>
      </c>
      <c r="T26" s="63">
        <f>IF(($E26-$E21-$E25)   =0,0,($P26   /($E26-$E21-$E25)   )*100)</f>
        <v>70.124275062137528</v>
      </c>
      <c r="U26" s="65">
        <f>IF(($E26-$E21-$E25)   =0,0,($Q26   /($E26-$E21-$E25)   )*100)</f>
        <v>57.896724661695664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5777000</v>
      </c>
      <c r="C34" s="118"/>
      <c r="D34" s="118"/>
      <c r="E34" s="118">
        <f>$B34      +$C34      +$D34</f>
        <v>5777000</v>
      </c>
      <c r="F34" s="119">
        <v>5777000</v>
      </c>
      <c r="G34" s="120">
        <v>5777000</v>
      </c>
      <c r="H34" s="119">
        <v>1444000</v>
      </c>
      <c r="I34" s="120">
        <v>4793000</v>
      </c>
      <c r="J34" s="119">
        <v>984000</v>
      </c>
      <c r="K34" s="120">
        <v>984000</v>
      </c>
      <c r="L34" s="119"/>
      <c r="M34" s="120"/>
      <c r="N34" s="119"/>
      <c r="O34" s="120"/>
      <c r="P34" s="119">
        <f>$H34      +$J34      +$L34      +$N34</f>
        <v>2428000</v>
      </c>
      <c r="Q34" s="120">
        <f>$I34      +$K34      +$M34      +$O34</f>
        <v>5777000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42.028734637355029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5777000</v>
      </c>
      <c r="C35" s="121">
        <f>C34</f>
        <v>0</v>
      </c>
      <c r="D35" s="121"/>
      <c r="E35" s="121">
        <f>$B35      +$C35      +$D35</f>
        <v>5777000</v>
      </c>
      <c r="F35" s="122">
        <f t="shared" ref="F35:O35" si="17">F34</f>
        <v>5777000</v>
      </c>
      <c r="G35" s="123">
        <f t="shared" si="17"/>
        <v>5777000</v>
      </c>
      <c r="H35" s="122">
        <f t="shared" si="17"/>
        <v>1444000</v>
      </c>
      <c r="I35" s="123">
        <f t="shared" si="17"/>
        <v>4793000</v>
      </c>
      <c r="J35" s="122">
        <f t="shared" si="17"/>
        <v>984000</v>
      </c>
      <c r="K35" s="123">
        <f t="shared" si="17"/>
        <v>984000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2428000</v>
      </c>
      <c r="Q35" s="123">
        <f>$I35      +$K35      +$M35      +$O35</f>
        <v>5777000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42.028734637355029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30500000</v>
      </c>
      <c r="C37" s="118"/>
      <c r="D37" s="118"/>
      <c r="E37" s="118">
        <f t="shared" ref="E37:E42" si="18">$B37      +$C37      +$D37</f>
        <v>30500000</v>
      </c>
      <c r="F37" s="119">
        <v>30500000</v>
      </c>
      <c r="G37" s="120">
        <v>30500000</v>
      </c>
      <c r="H37" s="119"/>
      <c r="I37" s="120">
        <v>519601</v>
      </c>
      <c r="J37" s="119">
        <v>13111000</v>
      </c>
      <c r="K37" s="120">
        <v>13185286</v>
      </c>
      <c r="L37" s="119">
        <v>10284000</v>
      </c>
      <c r="M37" s="120">
        <v>9027775</v>
      </c>
      <c r="N37" s="119"/>
      <c r="O37" s="120">
        <v>3999346</v>
      </c>
      <c r="P37" s="119">
        <f t="shared" ref="P37:P42" si="19">$H37      +$J37      +$L37      +$N37</f>
        <v>23395000</v>
      </c>
      <c r="Q37" s="120">
        <f t="shared" ref="Q37:Q42" si="20">$I37      +$K37      +$M37      +$O37</f>
        <v>26732008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-55.699538369088728</v>
      </c>
      <c r="T37" s="59">
        <f t="shared" ref="T37:T42" si="23">IF(($E37      =0),0,(($P37      /$E37      )*100))</f>
        <v>76.704918032786878</v>
      </c>
      <c r="U37" s="61">
        <f t="shared" ref="U37:U42" si="24">IF(($E37      =0),0,(($Q37      /$E37      )*100))</f>
        <v>87.645927868852453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126019000</v>
      </c>
      <c r="C38" s="118">
        <v>-47375000</v>
      </c>
      <c r="D38" s="118"/>
      <c r="E38" s="118">
        <f t="shared" si="18"/>
        <v>78644000</v>
      </c>
      <c r="F38" s="119">
        <v>126019000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2212000</v>
      </c>
      <c r="K40" s="120">
        <v>2212370</v>
      </c>
      <c r="L40" s="119"/>
      <c r="M40" s="120">
        <v>811296</v>
      </c>
      <c r="N40" s="119">
        <v>726000</v>
      </c>
      <c r="O40" s="120"/>
      <c r="P40" s="119">
        <f t="shared" si="19"/>
        <v>2938000</v>
      </c>
      <c r="Q40" s="120">
        <f t="shared" si="20"/>
        <v>3023666</v>
      </c>
      <c r="R40" s="59">
        <f t="shared" si="21"/>
        <v>0</v>
      </c>
      <c r="S40" s="60">
        <f t="shared" si="22"/>
        <v>-100</v>
      </c>
      <c r="T40" s="59">
        <f t="shared" si="23"/>
        <v>73.45</v>
      </c>
      <c r="U40" s="61">
        <f t="shared" si="24"/>
        <v>75.591650000000001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160519000</v>
      </c>
      <c r="C42" s="121">
        <f>SUM(C37:C41)</f>
        <v>-47375000</v>
      </c>
      <c r="D42" s="121"/>
      <c r="E42" s="121">
        <f t="shared" si="18"/>
        <v>113144000</v>
      </c>
      <c r="F42" s="122">
        <f t="shared" ref="F42:O42" si="25">SUM(F37:F41)</f>
        <v>160519000</v>
      </c>
      <c r="G42" s="123">
        <f t="shared" si="25"/>
        <v>34500000</v>
      </c>
      <c r="H42" s="122">
        <f t="shared" si="25"/>
        <v>0</v>
      </c>
      <c r="I42" s="123">
        <f t="shared" si="25"/>
        <v>519601</v>
      </c>
      <c r="J42" s="122">
        <f t="shared" si="25"/>
        <v>15323000</v>
      </c>
      <c r="K42" s="123">
        <f t="shared" si="25"/>
        <v>15397656</v>
      </c>
      <c r="L42" s="122">
        <f t="shared" si="25"/>
        <v>10284000</v>
      </c>
      <c r="M42" s="123">
        <f t="shared" si="25"/>
        <v>9839071</v>
      </c>
      <c r="N42" s="122">
        <f t="shared" si="25"/>
        <v>726000</v>
      </c>
      <c r="O42" s="123">
        <f t="shared" si="25"/>
        <v>3999346</v>
      </c>
      <c r="P42" s="122">
        <f t="shared" si="19"/>
        <v>26333000</v>
      </c>
      <c r="Q42" s="123">
        <f t="shared" si="20"/>
        <v>29755674</v>
      </c>
      <c r="R42" s="63">
        <f t="shared" si="21"/>
        <v>-92.940490081680281</v>
      </c>
      <c r="S42" s="64">
        <f t="shared" si="22"/>
        <v>-59.352402274564334</v>
      </c>
      <c r="T42" s="63">
        <f>IF((+$E37+$E40) =0,0,(P42   /(+$E37+$E40) )*100)</f>
        <v>76.327536231884068</v>
      </c>
      <c r="U42" s="65">
        <f>IF((+$E37+$E40) =0,0,(Q42   /(+$E37+$E40) )*100)</f>
        <v>86.248330434782602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20000000</v>
      </c>
      <c r="C54" s="118"/>
      <c r="D54" s="118"/>
      <c r="E54" s="118">
        <f t="shared" si="26"/>
        <v>20000000</v>
      </c>
      <c r="F54" s="119">
        <v>20000000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20000000</v>
      </c>
      <c r="C55" s="121">
        <f>SUM(C44:C54)</f>
        <v>0</v>
      </c>
      <c r="D55" s="121"/>
      <c r="E55" s="121">
        <f t="shared" si="26"/>
        <v>20000000</v>
      </c>
      <c r="F55" s="122">
        <f t="shared" ref="F55:O55" si="33">SUM(F44:F54)</f>
        <v>20000000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239001000</v>
      </c>
      <c r="C69" s="130">
        <f>SUM(C9:C16,C19:C25,C28:C31,C34,C37:C41,C44:C54,C57:C60,C63:C67)</f>
        <v>-47375000</v>
      </c>
      <c r="D69" s="130"/>
      <c r="E69" s="130">
        <f t="shared" si="35"/>
        <v>191626000</v>
      </c>
      <c r="F69" s="131">
        <f t="shared" ref="F69:O69" si="43">SUM(F9:F16,F19:F25,F28:F31,F34,F37:F41,F44:F54,F57:F60,F63:F67)</f>
        <v>239001000</v>
      </c>
      <c r="G69" s="132">
        <f t="shared" si="43"/>
        <v>90982000</v>
      </c>
      <c r="H69" s="131">
        <f t="shared" si="43"/>
        <v>1778000</v>
      </c>
      <c r="I69" s="132">
        <f t="shared" si="43"/>
        <v>5646396</v>
      </c>
      <c r="J69" s="131">
        <f t="shared" si="43"/>
        <v>19462000</v>
      </c>
      <c r="K69" s="132">
        <f t="shared" si="43"/>
        <v>27777236</v>
      </c>
      <c r="L69" s="131">
        <f t="shared" si="43"/>
        <v>25106000</v>
      </c>
      <c r="M69" s="132">
        <f t="shared" si="43"/>
        <v>27415214</v>
      </c>
      <c r="N69" s="131">
        <f t="shared" si="43"/>
        <v>21109000</v>
      </c>
      <c r="O69" s="132">
        <f t="shared" si="43"/>
        <v>13766590</v>
      </c>
      <c r="P69" s="131">
        <f t="shared" si="36"/>
        <v>67455000</v>
      </c>
      <c r="Q69" s="132">
        <f t="shared" si="37"/>
        <v>74605436</v>
      </c>
      <c r="R69" s="72">
        <f t="shared" si="38"/>
        <v>-15.920497092328528</v>
      </c>
      <c r="S69" s="73">
        <f t="shared" si="39"/>
        <v>-49.784853038170702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74.141038886812765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82.00021542722736</v>
      </c>
      <c r="V69" s="131">
        <f>SUM(V9:V16,V19:V25,V28:V31,V34,V37:V41,V44:V54,V57:V60,V63:V67)</f>
        <v>9387000</v>
      </c>
      <c r="W69" s="132">
        <f>SUM(W9:W16,W19:W25,W28:W31,W34,W37:W41,W44:W54,W57:W60,W63:W67)</f>
        <v>9387000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406479000</v>
      </c>
      <c r="C71" s="118"/>
      <c r="D71" s="118"/>
      <c r="E71" s="118">
        <f>$B71      +$C71      +$D71</f>
        <v>406479000</v>
      </c>
      <c r="F71" s="119">
        <v>406479000</v>
      </c>
      <c r="G71" s="120">
        <v>406479000</v>
      </c>
      <c r="H71" s="119">
        <v>144842000</v>
      </c>
      <c r="I71" s="120">
        <v>135025300</v>
      </c>
      <c r="J71" s="119">
        <v>164666000</v>
      </c>
      <c r="K71" s="120">
        <v>208083295</v>
      </c>
      <c r="L71" s="119">
        <v>59056000</v>
      </c>
      <c r="M71" s="120">
        <v>63370403</v>
      </c>
      <c r="N71" s="119">
        <v>37915000</v>
      </c>
      <c r="O71" s="120">
        <v>50000000</v>
      </c>
      <c r="P71" s="119">
        <f>$H71      +$J71      +$L71      +$N71</f>
        <v>406479000</v>
      </c>
      <c r="Q71" s="120">
        <f>$I71      +$K71      +$M71      +$O71</f>
        <v>456478998</v>
      </c>
      <c r="R71" s="59">
        <f>IF(($L71      =0),0,((($N71      -$L71      )/$L71      )*100))</f>
        <v>-35.79822541316716</v>
      </c>
      <c r="S71" s="60">
        <f>IF(($M71      =0),0,((($O71      -$M71      )/$M71      )*100))</f>
        <v>-21.098813274076857</v>
      </c>
      <c r="T71" s="59">
        <f>IF(($E71      =0),0,(($P71      /$E71      )*100))</f>
        <v>100</v>
      </c>
      <c r="U71" s="61">
        <f>IF(($E71      =0),0,(($Q71      /$E71      )*100))</f>
        <v>112.30075797273659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406479000</v>
      </c>
      <c r="C73" s="127">
        <f>SUM(C71:C72)</f>
        <v>0</v>
      </c>
      <c r="D73" s="127"/>
      <c r="E73" s="127">
        <f>$B73      +$C73      +$D73</f>
        <v>406479000</v>
      </c>
      <c r="F73" s="128">
        <f t="shared" ref="F73:O73" si="44">SUM(F71:F72)</f>
        <v>406479000</v>
      </c>
      <c r="G73" s="129">
        <f t="shared" si="44"/>
        <v>406479000</v>
      </c>
      <c r="H73" s="128">
        <f t="shared" si="44"/>
        <v>144842000</v>
      </c>
      <c r="I73" s="129">
        <f t="shared" si="44"/>
        <v>135025300</v>
      </c>
      <c r="J73" s="128">
        <f t="shared" si="44"/>
        <v>164666000</v>
      </c>
      <c r="K73" s="129">
        <f t="shared" si="44"/>
        <v>208083295</v>
      </c>
      <c r="L73" s="128">
        <f t="shared" si="44"/>
        <v>59056000</v>
      </c>
      <c r="M73" s="129">
        <f t="shared" si="44"/>
        <v>63370403</v>
      </c>
      <c r="N73" s="128">
        <f t="shared" si="44"/>
        <v>37915000</v>
      </c>
      <c r="O73" s="129">
        <f t="shared" si="44"/>
        <v>50000000</v>
      </c>
      <c r="P73" s="128">
        <f>$H73      +$J73      +$L73      +$N73</f>
        <v>406479000</v>
      </c>
      <c r="Q73" s="129">
        <f>$I73      +$K73      +$M73      +$O73</f>
        <v>456478998</v>
      </c>
      <c r="R73" s="68">
        <f>IF(($L73      =0),0,((($N73      -$L73      )/$L73      )*100))</f>
        <v>-35.79822541316716</v>
      </c>
      <c r="S73" s="69">
        <f>IF(($M73      =0),0,((($O73      -$M73      )/$M73      )*100))</f>
        <v>-21.098813274076857</v>
      </c>
      <c r="T73" s="68">
        <f>IF(($E71      =0),0,(($P71      /$E71      )*100))</f>
        <v>100</v>
      </c>
      <c r="U73" s="70">
        <f>IF($E71   =0,0,($Q71   /$E71 )*100)</f>
        <v>112.30075797273659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406479000</v>
      </c>
      <c r="C74" s="130">
        <f>SUM(C71:C72)</f>
        <v>0</v>
      </c>
      <c r="D74" s="130"/>
      <c r="E74" s="130">
        <f>$B74      +$C74      +$D74</f>
        <v>406479000</v>
      </c>
      <c r="F74" s="131">
        <f t="shared" ref="F74:O74" si="45">SUM(F71:F72)</f>
        <v>406479000</v>
      </c>
      <c r="G74" s="132">
        <f t="shared" si="45"/>
        <v>406479000</v>
      </c>
      <c r="H74" s="131">
        <f t="shared" si="45"/>
        <v>144842000</v>
      </c>
      <c r="I74" s="132">
        <f t="shared" si="45"/>
        <v>135025300</v>
      </c>
      <c r="J74" s="131">
        <f t="shared" si="45"/>
        <v>164666000</v>
      </c>
      <c r="K74" s="132">
        <f t="shared" si="45"/>
        <v>208083295</v>
      </c>
      <c r="L74" s="131">
        <f t="shared" si="45"/>
        <v>59056000</v>
      </c>
      <c r="M74" s="132">
        <f t="shared" si="45"/>
        <v>63370403</v>
      </c>
      <c r="N74" s="131">
        <f t="shared" si="45"/>
        <v>37915000</v>
      </c>
      <c r="O74" s="132">
        <f t="shared" si="45"/>
        <v>50000000</v>
      </c>
      <c r="P74" s="131">
        <f>$H74      +$J74      +$L74      +$N74</f>
        <v>406479000</v>
      </c>
      <c r="Q74" s="132">
        <f>$I74      +$K74      +$M74      +$O74</f>
        <v>456478998</v>
      </c>
      <c r="R74" s="72">
        <f>IF(($L74      =0),0,((($N74      -$L74      )/$L74      )*100))</f>
        <v>-35.79822541316716</v>
      </c>
      <c r="S74" s="73">
        <f>IF(($M74      =0),0,((($O74      -$M74      )/$M74      )*100))</f>
        <v>-21.098813274076857</v>
      </c>
      <c r="T74" s="72">
        <f>IF(($E71      =0),0,(($P71      /$E71      )*100))</f>
        <v>100</v>
      </c>
      <c r="U74" s="76">
        <f>IF($E71   =0,0,($Q71   /$E71 )*100)</f>
        <v>112.30075797273659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645480000</v>
      </c>
      <c r="C75" s="130">
        <f>SUM(C9:C16,C19:C25,C28:C31,C34,C37:C41,C44:C54,C57:C60,C63:C67,C71:C72)</f>
        <v>-47375000</v>
      </c>
      <c r="D75" s="130"/>
      <c r="E75" s="130">
        <f>$B75      +$C75      +$D75</f>
        <v>598105000</v>
      </c>
      <c r="F75" s="131">
        <f t="shared" ref="F75:O75" si="46">SUM(F9:F16,F19:F25,F28:F31,F34,F37:F41,F44:F54,F57:F60,F63:F67,F71:F72)</f>
        <v>645480000</v>
      </c>
      <c r="G75" s="132">
        <f t="shared" si="46"/>
        <v>497461000</v>
      </c>
      <c r="H75" s="131">
        <f t="shared" si="46"/>
        <v>146620000</v>
      </c>
      <c r="I75" s="132">
        <f t="shared" si="46"/>
        <v>140671696</v>
      </c>
      <c r="J75" s="131">
        <f t="shared" si="46"/>
        <v>184128000</v>
      </c>
      <c r="K75" s="132">
        <f t="shared" si="46"/>
        <v>235860531</v>
      </c>
      <c r="L75" s="131">
        <f t="shared" si="46"/>
        <v>84162000</v>
      </c>
      <c r="M75" s="132">
        <f t="shared" si="46"/>
        <v>90785617</v>
      </c>
      <c r="N75" s="131">
        <f t="shared" si="46"/>
        <v>59024000</v>
      </c>
      <c r="O75" s="132">
        <f t="shared" si="46"/>
        <v>63766590</v>
      </c>
      <c r="P75" s="131">
        <f>$H75      +$J75      +$L75      +$N75</f>
        <v>473934000</v>
      </c>
      <c r="Q75" s="132">
        <f>$I75      +$K75      +$M75      +$O75</f>
        <v>531084434</v>
      </c>
      <c r="R75" s="72">
        <f>IF(($L75      =0),0,((($N75      -$L75      )/$L75      )*100))</f>
        <v>-29.868586773128015</v>
      </c>
      <c r="S75" s="73">
        <f>IF(($M75      =0),0,((($O75      -$M75      )/$M75      )*100))</f>
        <v>-29.761351955123022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95.27058402568241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106.75900904794547</v>
      </c>
      <c r="V75" s="131">
        <f>SUM(V9:V16,V19:V25,V28:V31,V34,V37:V41,V44:V54,V57:V60,V63:V67,V71:V72)</f>
        <v>9387000</v>
      </c>
      <c r="W75" s="132">
        <f>SUM(W9:W16,W19:W25,W28:W31,W34,W37:W41,W44:W54,W57:W60,W63:W67,W71:W72)</f>
        <v>9387000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EdOmiNP/QTpRwNhvzmjXJlimuQjLt0VM0k7bvdw8WKJoit4i5d+c6yqdxDv+0ZfxSpRgwhEKcWXjIXrEaQK8g==" saltValue="T7VAaExVqwzV3f6RKbIWf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1100000</v>
      </c>
      <c r="C10" s="118"/>
      <c r="D10" s="118"/>
      <c r="E10" s="118">
        <f t="shared" ref="E10:E17" si="0">$B10      +$C10      +$D10</f>
        <v>1100000</v>
      </c>
      <c r="F10" s="119">
        <v>1100000</v>
      </c>
      <c r="G10" s="120">
        <v>1100000</v>
      </c>
      <c r="H10" s="119">
        <v>126000</v>
      </c>
      <c r="I10" s="120">
        <v>275000</v>
      </c>
      <c r="J10" s="119">
        <v>426000</v>
      </c>
      <c r="K10" s="120">
        <v>275000</v>
      </c>
      <c r="L10" s="119">
        <v>125000</v>
      </c>
      <c r="M10" s="120"/>
      <c r="N10" s="119">
        <v>423000</v>
      </c>
      <c r="O10" s="120">
        <v>550000</v>
      </c>
      <c r="P10" s="119">
        <f t="shared" ref="P10:P17" si="1">$H10      +$J10      +$L10      +$N10</f>
        <v>1100000</v>
      </c>
      <c r="Q10" s="120">
        <f t="shared" ref="Q10:Q17" si="2">$I10      +$K10      +$M10      +$O10</f>
        <v>1100000</v>
      </c>
      <c r="R10" s="59">
        <f t="shared" ref="R10:R17" si="3">IF(($L10      =0),0,((($N10      -$L10      )/$L10      )*100))</f>
        <v>238.39999999999998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3000000</v>
      </c>
      <c r="C11" s="118"/>
      <c r="D11" s="118"/>
      <c r="E11" s="118">
        <f t="shared" si="0"/>
        <v>3000000</v>
      </c>
      <c r="F11" s="119">
        <v>3000000</v>
      </c>
      <c r="G11" s="120">
        <v>3000000</v>
      </c>
      <c r="H11" s="119">
        <v>688000</v>
      </c>
      <c r="I11" s="120">
        <v>438828</v>
      </c>
      <c r="J11" s="119">
        <v>580000</v>
      </c>
      <c r="K11" s="120">
        <v>1061172</v>
      </c>
      <c r="L11" s="119">
        <v>606000</v>
      </c>
      <c r="M11" s="120"/>
      <c r="N11" s="119">
        <v>809000</v>
      </c>
      <c r="O11" s="120">
        <v>1500000</v>
      </c>
      <c r="P11" s="119">
        <f t="shared" si="1"/>
        <v>2683000</v>
      </c>
      <c r="Q11" s="120">
        <f t="shared" si="2"/>
        <v>3000000</v>
      </c>
      <c r="R11" s="59">
        <f t="shared" si="3"/>
        <v>33.4983498349835</v>
      </c>
      <c r="S11" s="60">
        <f t="shared" si="4"/>
        <v>0</v>
      </c>
      <c r="T11" s="59">
        <f t="shared" si="5"/>
        <v>89.433333333333337</v>
      </c>
      <c r="U11" s="61">
        <f t="shared" si="6"/>
        <v>100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4100000</v>
      </c>
      <c r="C17" s="121">
        <f>SUM(C9:C16)</f>
        <v>0</v>
      </c>
      <c r="D17" s="121"/>
      <c r="E17" s="121">
        <f t="shared" si="0"/>
        <v>4100000</v>
      </c>
      <c r="F17" s="122">
        <f t="shared" ref="F17:O17" si="7">SUM(F9:F16)</f>
        <v>4100000</v>
      </c>
      <c r="G17" s="123">
        <f t="shared" si="7"/>
        <v>4100000</v>
      </c>
      <c r="H17" s="122">
        <f t="shared" si="7"/>
        <v>814000</v>
      </c>
      <c r="I17" s="123">
        <f t="shared" si="7"/>
        <v>713828</v>
      </c>
      <c r="J17" s="122">
        <f t="shared" si="7"/>
        <v>1006000</v>
      </c>
      <c r="K17" s="123">
        <f t="shared" si="7"/>
        <v>1336172</v>
      </c>
      <c r="L17" s="122">
        <f t="shared" si="7"/>
        <v>731000</v>
      </c>
      <c r="M17" s="123">
        <f t="shared" si="7"/>
        <v>0</v>
      </c>
      <c r="N17" s="122">
        <f t="shared" si="7"/>
        <v>1232000</v>
      </c>
      <c r="O17" s="123">
        <f t="shared" si="7"/>
        <v>2050000</v>
      </c>
      <c r="P17" s="122">
        <f t="shared" si="1"/>
        <v>3783000</v>
      </c>
      <c r="Q17" s="123">
        <f t="shared" si="2"/>
        <v>4100000</v>
      </c>
      <c r="R17" s="63">
        <f t="shared" si="3"/>
        <v>68.536251709986317</v>
      </c>
      <c r="S17" s="64">
        <f t="shared" si="4"/>
        <v>0</v>
      </c>
      <c r="T17" s="63">
        <f>IF((SUM($E9:$E14))=0,0,(P17/(SUM($E9:$E14))*100))</f>
        <v>92.268292682926827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2757000</v>
      </c>
      <c r="C31" s="118"/>
      <c r="D31" s="118"/>
      <c r="E31" s="118">
        <f>$B31      +$C31      +$D31</f>
        <v>2757000</v>
      </c>
      <c r="F31" s="119">
        <v>2757000</v>
      </c>
      <c r="G31" s="120">
        <v>2757000</v>
      </c>
      <c r="H31" s="119">
        <v>383000</v>
      </c>
      <c r="I31" s="120">
        <v>370490</v>
      </c>
      <c r="J31" s="119">
        <v>904000</v>
      </c>
      <c r="K31" s="120">
        <v>873480</v>
      </c>
      <c r="L31" s="119">
        <v>301000</v>
      </c>
      <c r="M31" s="120"/>
      <c r="N31" s="119">
        <v>769000</v>
      </c>
      <c r="O31" s="120">
        <v>1513030</v>
      </c>
      <c r="P31" s="119">
        <f>$H31      +$J31      +$L31      +$N31</f>
        <v>2357000</v>
      </c>
      <c r="Q31" s="120">
        <f>$I31      +$K31      +$M31      +$O31</f>
        <v>2757000</v>
      </c>
      <c r="R31" s="59">
        <f>IF(($L31      =0),0,((($N31      -$L31      )/$L31      )*100))</f>
        <v>155.48172757475083</v>
      </c>
      <c r="S31" s="60">
        <f>IF(($M31      =0),0,((($O31      -$M31      )/$M31      )*100))</f>
        <v>0</v>
      </c>
      <c r="T31" s="59">
        <f>IF(($E31      =0),0,(($P31      /$E31      )*100))</f>
        <v>85.491476242292336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2757000</v>
      </c>
      <c r="C32" s="121">
        <f>SUM(C28:C31)</f>
        <v>0</v>
      </c>
      <c r="D32" s="121"/>
      <c r="E32" s="121">
        <f>$B32      +$C32      +$D32</f>
        <v>2757000</v>
      </c>
      <c r="F32" s="122">
        <f t="shared" ref="F32:O32" si="16">SUM(F28:F31)</f>
        <v>2757000</v>
      </c>
      <c r="G32" s="123">
        <f t="shared" si="16"/>
        <v>2757000</v>
      </c>
      <c r="H32" s="122">
        <f t="shared" si="16"/>
        <v>383000</v>
      </c>
      <c r="I32" s="123">
        <f t="shared" si="16"/>
        <v>370490</v>
      </c>
      <c r="J32" s="122">
        <f t="shared" si="16"/>
        <v>904000</v>
      </c>
      <c r="K32" s="123">
        <f t="shared" si="16"/>
        <v>873480</v>
      </c>
      <c r="L32" s="122">
        <f t="shared" si="16"/>
        <v>301000</v>
      </c>
      <c r="M32" s="123">
        <f t="shared" si="16"/>
        <v>0</v>
      </c>
      <c r="N32" s="122">
        <f t="shared" si="16"/>
        <v>769000</v>
      </c>
      <c r="O32" s="123">
        <f t="shared" si="16"/>
        <v>1513030</v>
      </c>
      <c r="P32" s="122">
        <f>$H32      +$J32      +$L32      +$N32</f>
        <v>2357000</v>
      </c>
      <c r="Q32" s="123">
        <f>$I32      +$K32      +$M32      +$O32</f>
        <v>2757000</v>
      </c>
      <c r="R32" s="63">
        <f>IF(($L32      =0),0,((($N32      -$L32      )/$L32      )*100))</f>
        <v>155.48172757475083</v>
      </c>
      <c r="S32" s="64">
        <f>IF(($M32      =0),0,((($O32      -$M32      )/$M32      )*100))</f>
        <v>0</v>
      </c>
      <c r="T32" s="63">
        <f>IF($E32   =0,0,($P32   /$E32   )*100)</f>
        <v>85.491476242292336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1928000</v>
      </c>
      <c r="C34" s="118"/>
      <c r="D34" s="118"/>
      <c r="E34" s="118">
        <f>$B34      +$C34      +$D34</f>
        <v>1928000</v>
      </c>
      <c r="F34" s="119">
        <v>1928000</v>
      </c>
      <c r="G34" s="120">
        <v>1928000</v>
      </c>
      <c r="H34" s="119">
        <v>482000</v>
      </c>
      <c r="I34" s="120">
        <v>482000</v>
      </c>
      <c r="J34" s="119">
        <v>714000</v>
      </c>
      <c r="K34" s="120">
        <v>482000</v>
      </c>
      <c r="L34" s="119"/>
      <c r="M34" s="120"/>
      <c r="N34" s="119"/>
      <c r="O34" s="120">
        <v>964000</v>
      </c>
      <c r="P34" s="119">
        <f>$H34      +$J34      +$L34      +$N34</f>
        <v>1196000</v>
      </c>
      <c r="Q34" s="120">
        <f>$I34      +$K34      +$M34      +$O34</f>
        <v>1928000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62.033195020746888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1928000</v>
      </c>
      <c r="C35" s="121">
        <f>C34</f>
        <v>0</v>
      </c>
      <c r="D35" s="121"/>
      <c r="E35" s="121">
        <f>$B35      +$C35      +$D35</f>
        <v>1928000</v>
      </c>
      <c r="F35" s="122">
        <f t="shared" ref="F35:O35" si="17">F34</f>
        <v>1928000</v>
      </c>
      <c r="G35" s="123">
        <f t="shared" si="17"/>
        <v>1928000</v>
      </c>
      <c r="H35" s="122">
        <f t="shared" si="17"/>
        <v>482000</v>
      </c>
      <c r="I35" s="123">
        <f t="shared" si="17"/>
        <v>482000</v>
      </c>
      <c r="J35" s="122">
        <f t="shared" si="17"/>
        <v>714000</v>
      </c>
      <c r="K35" s="123">
        <f t="shared" si="17"/>
        <v>482000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964000</v>
      </c>
      <c r="P35" s="122">
        <f>$H35      +$J35      +$L35      +$N35</f>
        <v>1196000</v>
      </c>
      <c r="Q35" s="123">
        <f>$I35      +$K35      +$M35      +$O35</f>
        <v>1928000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62.033195020746888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8785000</v>
      </c>
      <c r="C69" s="130">
        <f>SUM(C9:C16,C19:C25,C28:C31,C34,C37:C41,C44:C54,C57:C60,C63:C67)</f>
        <v>0</v>
      </c>
      <c r="D69" s="130"/>
      <c r="E69" s="130">
        <f t="shared" si="35"/>
        <v>8785000</v>
      </c>
      <c r="F69" s="131">
        <f t="shared" ref="F69:O69" si="43">SUM(F9:F16,F19:F25,F28:F31,F34,F37:F41,F44:F54,F57:F60,F63:F67)</f>
        <v>8785000</v>
      </c>
      <c r="G69" s="132">
        <f t="shared" si="43"/>
        <v>8785000</v>
      </c>
      <c r="H69" s="131">
        <f t="shared" si="43"/>
        <v>1679000</v>
      </c>
      <c r="I69" s="132">
        <f t="shared" si="43"/>
        <v>1566318</v>
      </c>
      <c r="J69" s="131">
        <f t="shared" si="43"/>
        <v>2624000</v>
      </c>
      <c r="K69" s="132">
        <f t="shared" si="43"/>
        <v>2691652</v>
      </c>
      <c r="L69" s="131">
        <f t="shared" si="43"/>
        <v>1032000</v>
      </c>
      <c r="M69" s="132">
        <f t="shared" si="43"/>
        <v>0</v>
      </c>
      <c r="N69" s="131">
        <f t="shared" si="43"/>
        <v>2001000</v>
      </c>
      <c r="O69" s="132">
        <f t="shared" si="43"/>
        <v>4527030</v>
      </c>
      <c r="P69" s="131">
        <f t="shared" si="36"/>
        <v>7336000</v>
      </c>
      <c r="Q69" s="132">
        <f t="shared" si="37"/>
        <v>8785000</v>
      </c>
      <c r="R69" s="72">
        <f t="shared" si="38"/>
        <v>93.895348837209298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83.505976095617527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8785000</v>
      </c>
      <c r="C75" s="130">
        <f>SUM(C9:C16,C19:C25,C28:C31,C34,C37:C41,C44:C54,C57:C60,C63:C67,C71:C72)</f>
        <v>0</v>
      </c>
      <c r="D75" s="130"/>
      <c r="E75" s="130">
        <f>$B75      +$C75      +$D75</f>
        <v>8785000</v>
      </c>
      <c r="F75" s="131">
        <f t="shared" ref="F75:O75" si="46">SUM(F9:F16,F19:F25,F28:F31,F34,F37:F41,F44:F54,F57:F60,F63:F67,F71:F72)</f>
        <v>8785000</v>
      </c>
      <c r="G75" s="132">
        <f t="shared" si="46"/>
        <v>8785000</v>
      </c>
      <c r="H75" s="131">
        <f t="shared" si="46"/>
        <v>1679000</v>
      </c>
      <c r="I75" s="132">
        <f t="shared" si="46"/>
        <v>1566318</v>
      </c>
      <c r="J75" s="131">
        <f t="shared" si="46"/>
        <v>2624000</v>
      </c>
      <c r="K75" s="132">
        <f t="shared" si="46"/>
        <v>2691652</v>
      </c>
      <c r="L75" s="131">
        <f t="shared" si="46"/>
        <v>1032000</v>
      </c>
      <c r="M75" s="132">
        <f t="shared" si="46"/>
        <v>0</v>
      </c>
      <c r="N75" s="131">
        <f t="shared" si="46"/>
        <v>2001000</v>
      </c>
      <c r="O75" s="132">
        <f t="shared" si="46"/>
        <v>4527030</v>
      </c>
      <c r="P75" s="131">
        <f>$H75      +$J75      +$L75      +$N75</f>
        <v>7336000</v>
      </c>
      <c r="Q75" s="132">
        <f>$I75      +$K75      +$M75      +$O75</f>
        <v>8785000</v>
      </c>
      <c r="R75" s="72">
        <f>IF(($L75      =0),0,((($N75      -$L75      )/$L75      )*100))</f>
        <v>93.895348837209298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83.505976095617527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138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142</v>
      </c>
    </row>
    <row r="118" spans="1:23" x14ac:dyDescent="0.2">
      <c r="A118" s="35" t="s">
        <v>143</v>
      </c>
    </row>
    <row r="119" spans="1:23" x14ac:dyDescent="0.2">
      <c r="A119" s="35" t="s">
        <v>144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uM8Hk7sBCldE6UqNLa2v6UynXn+IIsNbZBdvLcaBbNokDqP0UinnjGPnbJlWznOK0AgkObAQ3GrTAhsRkvwTA==" saltValue="i53jwVXnyR6DHu0TfKOeT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3F8B96-0F6A-43AC-9D4D-DF9DFD529729}"/>
</file>

<file path=customXml/itemProps2.xml><?xml version="1.0" encoding="utf-8"?>
<ds:datastoreItem xmlns:ds="http://schemas.openxmlformats.org/officeDocument/2006/customXml" ds:itemID="{565AEE1B-C61E-480C-B995-90733ED4727F}"/>
</file>

<file path=customXml/itemProps3.xml><?xml version="1.0" encoding="utf-8"?>
<ds:datastoreItem xmlns:ds="http://schemas.openxmlformats.org/officeDocument/2006/customXml" ds:itemID="{EF056D4C-2C47-4B27-BC3F-237C0EA627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Summary</vt:lpstr>
      <vt:lpstr>MP301</vt:lpstr>
      <vt:lpstr>MP302</vt:lpstr>
      <vt:lpstr>MP303</vt:lpstr>
      <vt:lpstr>MP304</vt:lpstr>
      <vt:lpstr>MP305</vt:lpstr>
      <vt:lpstr>MP306</vt:lpstr>
      <vt:lpstr>MP307</vt:lpstr>
      <vt:lpstr>DC30</vt:lpstr>
      <vt:lpstr>MP311</vt:lpstr>
      <vt:lpstr>MP312</vt:lpstr>
      <vt:lpstr>MP313</vt:lpstr>
      <vt:lpstr>MP314</vt:lpstr>
      <vt:lpstr>MP315</vt:lpstr>
      <vt:lpstr>MP316</vt:lpstr>
      <vt:lpstr>DC31</vt:lpstr>
      <vt:lpstr>MP321</vt:lpstr>
      <vt:lpstr>MP324</vt:lpstr>
      <vt:lpstr>MP325</vt:lpstr>
      <vt:lpstr>MP326</vt:lpstr>
      <vt:lpstr>DC32</vt:lpstr>
      <vt:lpstr>'DC30'!Print_Area</vt:lpstr>
      <vt:lpstr>'DC31'!Print_Area</vt:lpstr>
      <vt:lpstr>'DC32'!Print_Area</vt:lpstr>
      <vt:lpstr>'MP301'!Print_Area</vt:lpstr>
      <vt:lpstr>'MP302'!Print_Area</vt:lpstr>
      <vt:lpstr>'MP303'!Print_Area</vt:lpstr>
      <vt:lpstr>'MP304'!Print_Area</vt:lpstr>
      <vt:lpstr>'MP305'!Print_Area</vt:lpstr>
      <vt:lpstr>'MP306'!Print_Area</vt:lpstr>
      <vt:lpstr>'MP307'!Print_Area</vt:lpstr>
      <vt:lpstr>'MP311'!Print_Area</vt:lpstr>
      <vt:lpstr>'MP312'!Print_Area</vt:lpstr>
      <vt:lpstr>'MP313'!Print_Area</vt:lpstr>
      <vt:lpstr>'MP314'!Print_Area</vt:lpstr>
      <vt:lpstr>'MP315'!Print_Area</vt:lpstr>
      <vt:lpstr>'MP316'!Print_Area</vt:lpstr>
      <vt:lpstr>'MP321'!Print_Area</vt:lpstr>
      <vt:lpstr>'MP324'!Print_Area</vt:lpstr>
      <vt:lpstr>'MP325'!Print_Area</vt:lpstr>
      <vt:lpstr>'MP326'!Print_Area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2026-08-03T09:32:30Z</dcterms:created>
  <dcterms:modified xsi:type="dcterms:W3CDTF">2026-08-03T09:32:30Z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